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330"/>
  </bookViews>
  <sheets>
    <sheet name="Calculator" sheetId="1" r:id="rId1"/>
  </sheets>
  <externalReferences>
    <externalReference r:id="rId2"/>
    <externalReference r:id="rId3"/>
  </externalReferences>
  <definedNames>
    <definedName name="_______PG1">#REF!</definedName>
    <definedName name="______PG1">#REF!</definedName>
    <definedName name="_____PG1" localSheetId="0">#REF!</definedName>
    <definedName name="_____PG1">#REF!</definedName>
    <definedName name="____PG1" localSheetId="0">#REF!</definedName>
    <definedName name="____PG1">#REF!</definedName>
    <definedName name="____TIF1">#REF!</definedName>
    <definedName name="___PG1" localSheetId="0">#REF!</definedName>
    <definedName name="___PG1">#REF!</definedName>
    <definedName name="___TIF1" localSheetId="0">#REF!</definedName>
    <definedName name="__123Graph_A" hidden="1">[1]CAPCURR!$P$13:$P$18</definedName>
    <definedName name="__123Graph_ACAP" hidden="1">[1]CAPCURR!$P$13:$P$18</definedName>
    <definedName name="__123Graph_B" hidden="1">[1]CAPCURR!$S$13:$S$18</definedName>
    <definedName name="__123Graph_BCAP" hidden="1">[1]CAPCURR!$S$13:$S$18</definedName>
    <definedName name="__123Graph_X" hidden="1">[1]CAPCURR!$A$13:$A$18</definedName>
    <definedName name="__123Graph_XCAP" hidden="1">[1]CAPCURR!$A$13:$A$18</definedName>
    <definedName name="__PG1" localSheetId="0">#REF!</definedName>
    <definedName name="__PG1">#REF!</definedName>
    <definedName name="__TIF1" localSheetId="0">#REF!</definedName>
    <definedName name="__TIF1">#REF!</definedName>
    <definedName name="_2TIER" localSheetId="0">#REF!</definedName>
    <definedName name="_2TIER">#REF!</definedName>
    <definedName name="_2TIER2" localSheetId="0">#REF!</definedName>
    <definedName name="_2TIER2">#REF!</definedName>
    <definedName name="_Order1" hidden="1">0</definedName>
    <definedName name="_Order2" hidden="1">0</definedName>
    <definedName name="_PG1" localSheetId="0">#REF!</definedName>
    <definedName name="_PG1">#REF!</definedName>
    <definedName name="_TIF1" localSheetId="0">#REF!</definedName>
    <definedName name="_TIF1">#REF!</definedName>
    <definedName name="Abatement">'[2]Sales Tax Scenario Model'!$A$60:$A$61</definedName>
    <definedName name="BWPAGE1">#REF!</definedName>
    <definedName name="BWPAGE2">#REF!</definedName>
    <definedName name="BWPAGE3" localSheetId="0">#REF!</definedName>
    <definedName name="BWPAGE3">#REF!</definedName>
    <definedName name="CURRFUND">[1]CURRFUND2!$A$1:$R$27</definedName>
    <definedName name="INFL">[1]CAPCURR!$J$79</definedName>
    <definedName name="NEWCON">[1]CAPCURR!$J$78</definedName>
    <definedName name="op1a">#REF!</definedName>
    <definedName name="op1b" localSheetId="0">#REF!</definedName>
    <definedName name="op1b">#REF!</definedName>
    <definedName name="op2a">#REF!</definedName>
    <definedName name="op2b">#REF!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2">#REF!</definedName>
    <definedName name="PAGE3" localSheetId="0">#REF!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_xlnm.Print_Area" localSheetId="0">Calculator!$B$1:$F$30</definedName>
    <definedName name="_xlnm.Print_Area">[1]CAPCURR!$A$1:$R$27</definedName>
    <definedName name="PRINT_AREA_MI">[1]CAPCURR!$A$1:$R$27</definedName>
    <definedName name="taxrate">#REF!</definedName>
  </definedNames>
  <calcPr calcId="145621"/>
</workbook>
</file>

<file path=xl/calcChain.xml><?xml version="1.0" encoding="utf-8"?>
<calcChain xmlns="http://schemas.openxmlformats.org/spreadsheetml/2006/main">
  <c r="D19" i="1" l="1"/>
  <c r="D18" i="1"/>
  <c r="D17" i="1"/>
  <c r="D16" i="1"/>
  <c r="D13" i="1"/>
  <c r="D14" i="1" s="1"/>
  <c r="D20" i="1" s="1"/>
  <c r="E23" i="1" s="1"/>
  <c r="F23" i="1" l="1"/>
</calcChain>
</file>

<file path=xl/sharedStrings.xml><?xml version="1.0" encoding="utf-8"?>
<sst xmlns="http://schemas.openxmlformats.org/spreadsheetml/2006/main" count="36" uniqueCount="28">
  <si>
    <t>Palatine Library District - Tax Impact Calculator for Proposed Referendum</t>
  </si>
  <si>
    <t>2016 District EAV</t>
  </si>
  <si>
    <t>Levy Adjustment (+/-)</t>
  </si>
  <si>
    <t>What was the property value indicated on your 2017 tax bill (paid Summer and Fall 2018)?</t>
  </si>
  <si>
    <t>Median Home Value per 2012-2016 ACS is $265,800</t>
  </si>
  <si>
    <t>Are you eligible for a Homestead Exemption?</t>
  </si>
  <si>
    <t>(Yes or No)</t>
  </si>
  <si>
    <t>Yes</t>
  </si>
  <si>
    <t>Are you eligible for an additional Disabled Person's Exemption?</t>
  </si>
  <si>
    <t>No</t>
  </si>
  <si>
    <t>Are you eligible for an additional Returning Veterans' Homestead Exemption?</t>
  </si>
  <si>
    <t>Are you eligible for an additional Senior Citizen Exemption?</t>
  </si>
  <si>
    <t>Est. 2017 Property Value</t>
  </si>
  <si>
    <r>
      <t xml:space="preserve">Answer the above questions in the </t>
    </r>
    <r>
      <rPr>
        <sz val="14"/>
        <color indexed="11"/>
        <rFont val="Arial"/>
        <family val="2"/>
      </rPr>
      <t>GREEN</t>
    </r>
    <r>
      <rPr>
        <sz val="14"/>
        <rFont val="Arial"/>
        <family val="2"/>
      </rPr>
      <t xml:space="preserve"> box</t>
    </r>
  </si>
  <si>
    <t>Total Assessed Value (10%)</t>
  </si>
  <si>
    <t>Estimated Multiplier</t>
  </si>
  <si>
    <t>Homestead Exemption</t>
  </si>
  <si>
    <t>Returning Veterans’ Homestead Exemption</t>
  </si>
  <si>
    <t>Disabled Person's Exemption</t>
  </si>
  <si>
    <t>Sr. Citizen Exemption</t>
  </si>
  <si>
    <t>Net Equalized Assessed Value</t>
  </si>
  <si>
    <t xml:space="preserve">Projected Tax Rate Increase </t>
  </si>
  <si>
    <t>Estimated Increase on Tax Bills</t>
  </si>
  <si>
    <t>$70 Million</t>
  </si>
  <si>
    <t>$89.3 Million</t>
  </si>
  <si>
    <t>$93.8 Million</t>
  </si>
  <si>
    <t>$99.3 Million</t>
  </si>
  <si>
    <t>Note: The calculator is intended to estimate the increase in the bond portion of the Library District tax bill only. Does not include property taxes paid to other governments (e.g. schools, village, park district, county, forest preserve, etc.). Actual tax rates and payments may vary based on District-wide EAV growth, individual homeowner reassessment, State Law changes, Cook County equalization factor, property tax rate initiatives, and other factors.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</si>
</sst>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5" formatCode="0.0%"/>
    <numFmt numFmtId="166" formatCode="#,##0.0000_);\(#,##0.0000\)"/>
    <numFmt numFmtId="167" formatCode="0.0000"/>
    <numFmt numFmtId="168" formatCode="&quot;$&quot;#,##0.0000_);[Red]\(&quot;$&quot;#,##0.0000\)"/>
    <numFmt numFmtId="169" formatCode="&quot;$&quot;#,##0.00000_);[Red]\(&quot;$&quot;#,##0.00000\)"/>
  </numFmts>
  <fonts count="34" x14ac:knownFonts="1">
    <font>
      <sz val="11"/>
      <color theme="1"/>
      <name val="Calibri"/>
      <family val="2"/>
      <scheme val="minor"/>
    </font>
    <font>
      <sz val="11"/>
      <color theme="1"/>
      <name val="Calibri"/>
      <family val="2"/>
      <scheme val="minor"/>
    </font>
    <font>
      <sz val="10"/>
      <name val="Arial"/>
      <family val="2"/>
    </font>
    <font>
      <i/>
      <sz val="16"/>
      <name val="Arial"/>
      <family val="2"/>
    </font>
    <font>
      <sz val="12"/>
      <name val="Arial"/>
      <family val="2"/>
    </font>
    <font>
      <sz val="16"/>
      <name val="Arial"/>
      <family val="2"/>
    </font>
    <font>
      <b/>
      <sz val="12"/>
      <name val="Arial"/>
      <family val="2"/>
    </font>
    <font>
      <sz val="14"/>
      <name val="Arial"/>
      <family val="2"/>
    </font>
    <font>
      <sz val="14"/>
      <color indexed="11"/>
      <name val="Arial"/>
      <family val="2"/>
    </font>
    <font>
      <u val="singleAccounting"/>
      <sz val="12"/>
      <name val="Arial"/>
      <family val="2"/>
    </font>
    <font>
      <sz val="10"/>
      <color indexed="22"/>
      <name val="Arial"/>
      <family val="2"/>
    </font>
    <font>
      <sz val="10"/>
      <color rgb="FFFF0000"/>
      <name val="Arial"/>
      <family val="2"/>
    </font>
    <font>
      <sz val="10"/>
      <color theme="1" tint="0.4999847407452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Unicode MS"/>
      <family val="2"/>
    </font>
    <font>
      <sz val="10"/>
      <name val="Helv"/>
    </font>
    <font>
      <sz val="12"/>
      <name val="Helv"/>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Unicode MS"/>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4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11"/>
        <bgColor indexed="64"/>
      </patternFill>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2">
    <xf numFmtId="0" fontId="0"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5"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6" fillId="41" borderId="21" applyNumberFormat="0" applyAlignment="0" applyProtection="0"/>
    <xf numFmtId="0" fontId="16" fillId="41" borderId="21" applyNumberFormat="0" applyAlignment="0" applyProtection="0"/>
    <xf numFmtId="0" fontId="16" fillId="4" borderId="21" applyNumberFormat="0" applyAlignment="0" applyProtection="0"/>
    <xf numFmtId="0" fontId="17" fillId="42" borderId="22" applyNumberFormat="0" applyAlignment="0" applyProtection="0"/>
    <xf numFmtId="0" fontId="17" fillId="42" borderId="22" applyNumberFormat="0" applyAlignment="0" applyProtection="0"/>
    <xf numFmtId="0" fontId="17" fillId="43" borderId="2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9" fillId="0" borderId="0"/>
    <xf numFmtId="0" fontId="20" fillId="0" borderId="0"/>
    <xf numFmtId="0" fontId="19"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9" fillId="0" borderId="0"/>
    <xf numFmtId="0" fontId="22" fillId="10"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16" borderId="21" applyNumberFormat="0" applyAlignment="0" applyProtection="0"/>
    <xf numFmtId="0" fontId="27" fillId="16" borderId="21" applyNumberFormat="0" applyAlignment="0" applyProtection="0"/>
    <xf numFmtId="0" fontId="27" fillId="17" borderId="21" applyNumberFormat="0" applyAlignment="0" applyProtection="0"/>
    <xf numFmtId="0" fontId="28" fillId="0" borderId="26" applyNumberFormat="0" applyFill="0" applyAlignment="0" applyProtection="0"/>
    <xf numFmtId="0" fontId="28" fillId="0" borderId="26" applyNumberFormat="0" applyFill="0" applyAlignment="0" applyProtection="0"/>
    <xf numFmtId="0" fontId="29"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8" fillId="0" borderId="0"/>
    <xf numFmtId="0" fontId="18" fillId="0" borderId="0"/>
    <xf numFmtId="0" fontId="18" fillId="0" borderId="0"/>
    <xf numFmtId="0" fontId="2" fillId="0" borderId="0"/>
    <xf numFmtId="0" fontId="2" fillId="46" borderId="27" applyNumberFormat="0" applyFont="0" applyAlignment="0" applyProtection="0"/>
    <xf numFmtId="0" fontId="2" fillId="46" borderId="27" applyNumberFormat="0" applyFont="0" applyAlignment="0" applyProtection="0"/>
    <xf numFmtId="0" fontId="2" fillId="46" borderId="27" applyNumberFormat="0" applyFont="0" applyAlignment="0" applyProtection="0"/>
    <xf numFmtId="0" fontId="2" fillId="46" borderId="27" applyNumberFormat="0" applyFont="0" applyAlignment="0" applyProtection="0"/>
    <xf numFmtId="0" fontId="18" fillId="47" borderId="27" applyNumberFormat="0" applyFont="0" applyAlignment="0" applyProtection="0"/>
    <xf numFmtId="0" fontId="2" fillId="46" borderId="27" applyNumberFormat="0" applyFont="0" applyAlignment="0" applyProtection="0"/>
    <xf numFmtId="0" fontId="30" fillId="41" borderId="28" applyNumberFormat="0" applyAlignment="0" applyProtection="0"/>
    <xf numFmtId="0" fontId="30" fillId="41" borderId="28" applyNumberFormat="0" applyAlignment="0" applyProtection="0"/>
    <xf numFmtId="0" fontId="30" fillId="4" borderId="28" applyNumberFormat="0" applyAlignment="0" applyProtection="0"/>
    <xf numFmtId="0" fontId="20" fillId="0" borderId="0"/>
    <xf numFmtId="0" fontId="19"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29" applyNumberFormat="0" applyFill="0" applyAlignment="0" applyProtection="0"/>
    <xf numFmtId="0" fontId="32" fillId="0" borderId="2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cellStyleXfs>
  <cellXfs count="71">
    <xf numFmtId="0" fontId="0" fillId="0" borderId="0" xfId="0"/>
    <xf numFmtId="0" fontId="2" fillId="2" borderId="0" xfId="1" applyFill="1" applyProtection="1"/>
    <xf numFmtId="0" fontId="2" fillId="3" borderId="0" xfId="1" applyFill="1" applyProtection="1"/>
    <xf numFmtId="0" fontId="2" fillId="4" borderId="0" xfId="1" applyFill="1" applyBorder="1" applyProtection="1"/>
    <xf numFmtId="164" fontId="2" fillId="2" borderId="0" xfId="2" applyNumberFormat="1" applyFill="1" applyBorder="1" applyProtection="1"/>
    <xf numFmtId="164" fontId="5" fillId="5" borderId="10" xfId="2" applyNumberFormat="1" applyFont="1" applyFill="1" applyBorder="1" applyAlignment="1" applyProtection="1">
      <alignment vertical="center"/>
      <protection locked="0"/>
    </xf>
    <xf numFmtId="0" fontId="6" fillId="0" borderId="10" xfId="1" applyFont="1" applyFill="1" applyBorder="1" applyAlignment="1" applyProtection="1">
      <alignment horizontal="center" vertical="center"/>
    </xf>
    <xf numFmtId="0" fontId="5" fillId="5" borderId="10"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xf>
    <xf numFmtId="0" fontId="2" fillId="2" borderId="0" xfId="1" applyFill="1" applyBorder="1" applyProtection="1"/>
    <xf numFmtId="165" fontId="2" fillId="2" borderId="0" xfId="3" applyNumberFormat="1" applyFill="1" applyBorder="1" applyAlignment="1" applyProtection="1">
      <alignment horizontal="center"/>
    </xf>
    <xf numFmtId="164" fontId="4" fillId="0" borderId="3" xfId="2" applyNumberFormat="1" applyFont="1" applyFill="1" applyBorder="1" applyProtection="1"/>
    <xf numFmtId="0" fontId="7" fillId="0" borderId="3" xfId="1" applyFont="1" applyBorder="1" applyAlignment="1" applyProtection="1">
      <alignment horizontal="center" vertical="center" wrapText="1"/>
    </xf>
    <xf numFmtId="164" fontId="4" fillId="0" borderId="14" xfId="2" applyNumberFormat="1" applyFont="1" applyBorder="1" applyProtection="1"/>
    <xf numFmtId="0" fontId="7" fillId="0" borderId="14" xfId="1" applyFont="1" applyBorder="1" applyAlignment="1" applyProtection="1">
      <alignment horizontal="center" vertical="center" wrapText="1"/>
    </xf>
    <xf numFmtId="166" fontId="4" fillId="0" borderId="14" xfId="2" applyNumberFormat="1" applyFont="1" applyBorder="1" applyProtection="1"/>
    <xf numFmtId="164" fontId="9" fillId="0" borderId="14" xfId="2" applyNumberFormat="1" applyFont="1" applyBorder="1" applyProtection="1"/>
    <xf numFmtId="164" fontId="4" fillId="0" borderId="6" xfId="1" applyNumberFormat="1" applyFont="1" applyBorder="1" applyProtection="1"/>
    <xf numFmtId="0" fontId="7" fillId="0" borderId="6" xfId="1" applyFont="1" applyBorder="1" applyAlignment="1" applyProtection="1">
      <alignment horizontal="center" vertical="center" wrapText="1"/>
    </xf>
    <xf numFmtId="164" fontId="4" fillId="0" borderId="10" xfId="2" applyNumberFormat="1" applyFont="1" applyBorder="1" applyAlignment="1" applyProtection="1">
      <alignment horizontal="center" vertical="center" wrapText="1"/>
    </xf>
    <xf numFmtId="164" fontId="4" fillId="0" borderId="16" xfId="2" applyNumberFormat="1" applyFont="1" applyBorder="1" applyAlignment="1" applyProtection="1">
      <alignment horizontal="center" vertical="center" wrapText="1"/>
    </xf>
    <xf numFmtId="0" fontId="10" fillId="2" borderId="20" xfId="1" applyFont="1" applyFill="1" applyBorder="1" applyAlignment="1" applyProtection="1">
      <alignment horizontal="right"/>
    </xf>
    <xf numFmtId="164" fontId="11" fillId="2" borderId="0" xfId="2" applyNumberFormat="1" applyFont="1" applyFill="1" applyProtection="1"/>
    <xf numFmtId="167" fontId="2" fillId="3" borderId="0" xfId="1" applyNumberFormat="1" applyFill="1" applyProtection="1"/>
    <xf numFmtId="0" fontId="2" fillId="3" borderId="0" xfId="1" applyFill="1" applyAlignment="1" applyProtection="1">
      <alignment horizontal="left" vertical="top" wrapText="1"/>
    </xf>
    <xf numFmtId="0" fontId="4" fillId="0" borderId="7"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1" xfId="1" applyFont="1" applyBorder="1" applyAlignment="1" applyProtection="1">
      <alignment horizontal="left"/>
    </xf>
    <xf numFmtId="0" fontId="4" fillId="0" borderId="2" xfId="1" applyFont="1" applyBorder="1" applyAlignment="1" applyProtection="1">
      <alignment horizontal="left"/>
    </xf>
    <xf numFmtId="0" fontId="7" fillId="0" borderId="12"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4" fillId="0" borderId="13" xfId="1" applyFont="1" applyBorder="1" applyAlignment="1" applyProtection="1">
      <alignment horizontal="left"/>
    </xf>
    <xf numFmtId="0" fontId="4" fillId="0" borderId="0" xfId="1" applyFont="1" applyBorder="1" applyAlignment="1" applyProtection="1">
      <alignment horizontal="left"/>
    </xf>
    <xf numFmtId="0" fontId="4" fillId="0" borderId="4" xfId="1" applyFont="1" applyBorder="1" applyAlignment="1" applyProtection="1">
      <alignment horizontal="left"/>
    </xf>
    <xf numFmtId="0" fontId="4" fillId="0" borderId="5" xfId="1" applyFont="1" applyBorder="1" applyAlignment="1" applyProtection="1">
      <alignment horizontal="left"/>
    </xf>
    <xf numFmtId="167" fontId="5" fillId="0" borderId="1" xfId="1" applyNumberFormat="1" applyFont="1" applyBorder="1" applyAlignment="1" applyProtection="1">
      <alignment horizontal="center" vertical="center"/>
    </xf>
    <xf numFmtId="167" fontId="5" fillId="0" borderId="2" xfId="1" applyNumberFormat="1" applyFont="1" applyBorder="1" applyAlignment="1" applyProtection="1">
      <alignment horizontal="center" vertical="center"/>
    </xf>
    <xf numFmtId="167" fontId="5" fillId="0" borderId="3" xfId="1" applyNumberFormat="1" applyFont="1" applyBorder="1" applyAlignment="1" applyProtection="1">
      <alignment horizontal="center" vertical="center"/>
    </xf>
    <xf numFmtId="167" fontId="5" fillId="0" borderId="13" xfId="1" applyNumberFormat="1" applyFont="1" applyBorder="1" applyAlignment="1" applyProtection="1">
      <alignment horizontal="center" vertical="center"/>
    </xf>
    <xf numFmtId="167" fontId="5" fillId="0" borderId="0" xfId="1" applyNumberFormat="1" applyFont="1" applyBorder="1" applyAlignment="1" applyProtection="1">
      <alignment horizontal="center" vertical="center"/>
    </xf>
    <xf numFmtId="167" fontId="5" fillId="0" borderId="14" xfId="1" applyNumberFormat="1" applyFont="1" applyBorder="1" applyAlignment="1" applyProtection="1">
      <alignment horizontal="center" vertical="center"/>
    </xf>
    <xf numFmtId="167" fontId="5" fillId="0" borderId="4" xfId="1" applyNumberFormat="1" applyFont="1" applyBorder="1" applyAlignment="1" applyProtection="1">
      <alignment horizontal="center" vertical="center"/>
    </xf>
    <xf numFmtId="167" fontId="5" fillId="0" borderId="5" xfId="1" applyNumberFormat="1" applyFont="1" applyBorder="1" applyAlignment="1" applyProtection="1">
      <alignment horizontal="center" vertical="center"/>
    </xf>
    <xf numFmtId="167" fontId="5" fillId="0" borderId="6" xfId="1" applyNumberFormat="1" applyFont="1" applyBorder="1" applyAlignment="1" applyProtection="1">
      <alignment horizontal="center" vertical="center"/>
    </xf>
    <xf numFmtId="164" fontId="5" fillId="0" borderId="12" xfId="1" applyNumberFormat="1" applyFont="1" applyBorder="1" applyAlignment="1" applyProtection="1">
      <alignment horizontal="center" vertical="center"/>
    </xf>
    <xf numFmtId="164" fontId="5" fillId="0" borderId="15" xfId="1" applyNumberFormat="1" applyFont="1" applyBorder="1" applyAlignment="1" applyProtection="1">
      <alignment horizontal="center" vertical="center"/>
    </xf>
    <xf numFmtId="164" fontId="5" fillId="0" borderId="11" xfId="1" applyNumberFormat="1" applyFont="1" applyBorder="1" applyAlignment="1" applyProtection="1">
      <alignment horizontal="center" vertical="center"/>
    </xf>
    <xf numFmtId="44" fontId="5" fillId="0" borderId="17" xfId="1" applyNumberFormat="1" applyFont="1" applyBorder="1" applyAlignment="1" applyProtection="1">
      <alignment horizontal="center" vertical="center"/>
    </xf>
    <xf numFmtId="44" fontId="5" fillId="0" borderId="18" xfId="1" applyNumberFormat="1" applyFont="1" applyBorder="1" applyAlignment="1" applyProtection="1">
      <alignment horizontal="center" vertical="center"/>
    </xf>
    <xf numFmtId="44" fontId="5" fillId="0" borderId="19" xfId="1" applyNumberFormat="1" applyFont="1" applyBorder="1" applyAlignment="1" applyProtection="1">
      <alignment horizontal="center" vertical="center"/>
    </xf>
    <xf numFmtId="0" fontId="3" fillId="0" borderId="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4" fillId="0" borderId="7" xfId="1" applyNumberFormat="1" applyFont="1" applyBorder="1" applyAlignment="1" applyProtection="1">
      <alignment horizontal="center" vertical="center" wrapText="1"/>
    </xf>
    <xf numFmtId="0" fontId="4" fillId="0" borderId="8" xfId="1" applyNumberFormat="1" applyFont="1" applyBorder="1" applyAlignment="1" applyProtection="1">
      <alignment horizontal="center" vertical="center" wrapText="1"/>
    </xf>
    <xf numFmtId="0" fontId="4" fillId="0" borderId="9" xfId="1" applyNumberFormat="1" applyFont="1" applyBorder="1" applyAlignment="1" applyProtection="1">
      <alignment horizontal="center" vertical="center" wrapText="1"/>
    </xf>
    <xf numFmtId="0" fontId="2" fillId="2" borderId="0" xfId="1" applyFill="1" applyProtection="1">
      <protection locked="0"/>
    </xf>
    <xf numFmtId="0" fontId="2" fillId="3" borderId="0" xfId="1" applyFill="1" applyProtection="1">
      <protection locked="0"/>
    </xf>
    <xf numFmtId="0" fontId="2" fillId="4" borderId="0" xfId="1" applyFill="1" applyBorder="1" applyProtection="1">
      <protection locked="0"/>
    </xf>
    <xf numFmtId="164" fontId="2" fillId="2" borderId="0" xfId="2" applyNumberFormat="1" applyFill="1" applyBorder="1" applyProtection="1">
      <protection locked="0"/>
    </xf>
    <xf numFmtId="0" fontId="4" fillId="0" borderId="7" xfId="1" applyNumberFormat="1" applyFont="1" applyBorder="1" applyAlignment="1" applyProtection="1">
      <alignment horizontal="center" vertical="center" wrapText="1"/>
      <protection locked="0"/>
    </xf>
    <xf numFmtId="0" fontId="4" fillId="0" borderId="8" xfId="1" applyNumberFormat="1" applyFont="1" applyBorder="1" applyAlignment="1" applyProtection="1">
      <alignment horizontal="center" vertical="center" wrapText="1"/>
      <protection locked="0"/>
    </xf>
    <xf numFmtId="0" fontId="4" fillId="0" borderId="9" xfId="1" applyNumberFormat="1" applyFont="1" applyBorder="1" applyAlignment="1" applyProtection="1">
      <alignment horizontal="center" vertical="center" wrapText="1"/>
      <protection locked="0"/>
    </xf>
    <xf numFmtId="0" fontId="12" fillId="3" borderId="0" xfId="1" applyFont="1" applyFill="1" applyProtection="1">
      <protection locked="0"/>
    </xf>
    <xf numFmtId="168" fontId="12" fillId="3" borderId="0" xfId="1" applyNumberFormat="1" applyFont="1" applyFill="1" applyProtection="1">
      <protection locked="0"/>
    </xf>
    <xf numFmtId="169" fontId="12" fillId="3" borderId="0" xfId="1" applyNumberFormat="1" applyFont="1" applyFill="1" applyProtection="1">
      <protection locked="0"/>
    </xf>
  </cellXfs>
  <cellStyles count="172">
    <cellStyle name="20% - Accent1 2" xfId="4"/>
    <cellStyle name="20% - Accent1 3" xfId="5"/>
    <cellStyle name="20% - Accent1 4" xfId="6"/>
    <cellStyle name="20% - Accent2 2" xfId="7"/>
    <cellStyle name="20% - Accent2 3" xfId="8"/>
    <cellStyle name="20% - Accent2 4" xfId="9"/>
    <cellStyle name="20% - Accent3 2" xfId="10"/>
    <cellStyle name="20% - Accent3 3" xfId="11"/>
    <cellStyle name="20% - Accent3 4" xfId="12"/>
    <cellStyle name="20% - Accent4 2" xfId="13"/>
    <cellStyle name="20% - Accent4 3" xfId="14"/>
    <cellStyle name="20% - Accent4 4" xfId="15"/>
    <cellStyle name="20% - Accent5 2" xfId="16"/>
    <cellStyle name="20% - Accent5 3" xfId="17"/>
    <cellStyle name="20% - Accent5 4" xfId="18"/>
    <cellStyle name="20% - Accent6 2" xfId="19"/>
    <cellStyle name="20% - Accent6 3" xfId="20"/>
    <cellStyle name="20% - Accent6 4" xfId="21"/>
    <cellStyle name="40% - Accent1 2" xfId="22"/>
    <cellStyle name="40% - Accent1 3" xfId="23"/>
    <cellStyle name="40% - Accent1 4" xfId="24"/>
    <cellStyle name="40% - Accent2 2" xfId="25"/>
    <cellStyle name="40% - Accent2 3" xfId="26"/>
    <cellStyle name="40% - Accent2 4" xfId="27"/>
    <cellStyle name="40% - Accent3 2" xfId="28"/>
    <cellStyle name="40% - Accent3 3" xfId="29"/>
    <cellStyle name="40% - Accent3 4" xfId="30"/>
    <cellStyle name="40% - Accent4 2" xfId="31"/>
    <cellStyle name="40% - Accent4 3" xfId="32"/>
    <cellStyle name="40% - Accent4 4" xfId="33"/>
    <cellStyle name="40% - Accent5 2" xfId="34"/>
    <cellStyle name="40% - Accent5 3" xfId="35"/>
    <cellStyle name="40% - Accent5 4" xfId="36"/>
    <cellStyle name="40% - Accent6 2" xfId="37"/>
    <cellStyle name="40% - Accent6 3" xfId="38"/>
    <cellStyle name="40% - Accent6 4" xfId="39"/>
    <cellStyle name="60% - Accent1 2" xfId="40"/>
    <cellStyle name="60% - Accent1 3" xfId="41"/>
    <cellStyle name="60% - Accent1 4" xfId="42"/>
    <cellStyle name="60% - Accent2 2" xfId="43"/>
    <cellStyle name="60% - Accent2 3" xfId="44"/>
    <cellStyle name="60% - Accent2 4" xfId="45"/>
    <cellStyle name="60% - Accent3 2" xfId="46"/>
    <cellStyle name="60% - Accent3 3" xfId="47"/>
    <cellStyle name="60% - Accent3 4" xfId="48"/>
    <cellStyle name="60% - Accent4 2" xfId="49"/>
    <cellStyle name="60% - Accent4 3" xfId="50"/>
    <cellStyle name="60% - Accent4 4" xfId="51"/>
    <cellStyle name="60% - Accent5 2" xfId="52"/>
    <cellStyle name="60% - Accent5 3" xfId="53"/>
    <cellStyle name="60% - Accent5 4" xfId="54"/>
    <cellStyle name="60% - Accent6 2" xfId="55"/>
    <cellStyle name="60% - Accent6 3" xfId="56"/>
    <cellStyle name="60% - Accent6 4" xfId="57"/>
    <cellStyle name="Accent1 2" xfId="58"/>
    <cellStyle name="Accent1 3" xfId="59"/>
    <cellStyle name="Accent1 4" xfId="60"/>
    <cellStyle name="Accent2 2" xfId="61"/>
    <cellStyle name="Accent2 3" xfId="62"/>
    <cellStyle name="Accent2 4" xfId="63"/>
    <cellStyle name="Accent3 2" xfId="64"/>
    <cellStyle name="Accent3 3" xfId="65"/>
    <cellStyle name="Accent3 4" xfId="66"/>
    <cellStyle name="Accent4 2" xfId="67"/>
    <cellStyle name="Accent4 3" xfId="68"/>
    <cellStyle name="Accent4 4" xfId="69"/>
    <cellStyle name="Accent5 2" xfId="70"/>
    <cellStyle name="Accent5 3" xfId="71"/>
    <cellStyle name="Accent5 4" xfId="72"/>
    <cellStyle name="Accent6 2" xfId="73"/>
    <cellStyle name="Accent6 3" xfId="74"/>
    <cellStyle name="Accent6 4" xfId="75"/>
    <cellStyle name="Bad 2" xfId="76"/>
    <cellStyle name="Bad 3" xfId="77"/>
    <cellStyle name="Bad 4" xfId="78"/>
    <cellStyle name="Calculation 2" xfId="79"/>
    <cellStyle name="Calculation 3" xfId="80"/>
    <cellStyle name="Calculation 4" xfId="81"/>
    <cellStyle name="Check Cell 2" xfId="82"/>
    <cellStyle name="Check Cell 3" xfId="83"/>
    <cellStyle name="Check Cell 4" xfId="84"/>
    <cellStyle name="Comma 2" xfId="85"/>
    <cellStyle name="Comma 2 2" xfId="86"/>
    <cellStyle name="Comma 3" xfId="87"/>
    <cellStyle name="Comma 3 2" xfId="88"/>
    <cellStyle name="Comma 4" xfId="89"/>
    <cellStyle name="Comma 5" xfId="90"/>
    <cellStyle name="Comma 5 2" xfId="91"/>
    <cellStyle name="Comma1 - Style1" xfId="92"/>
    <cellStyle name="Curren - Style2" xfId="93"/>
    <cellStyle name="Curren - Style4" xfId="94"/>
    <cellStyle name="Currency 2" xfId="95"/>
    <cellStyle name="Currency 2 2" xfId="2"/>
    <cellStyle name="Currency 3" xfId="96"/>
    <cellStyle name="Currency 3 2" xfId="97"/>
    <cellStyle name="Currency 3 2 2" xfId="98"/>
    <cellStyle name="Currency 3 3" xfId="99"/>
    <cellStyle name="Currency 3 4" xfId="100"/>
    <cellStyle name="Currency 4" xfId="101"/>
    <cellStyle name="Currency 4 2" xfId="102"/>
    <cellStyle name="Currency 5" xfId="103"/>
    <cellStyle name="Currency 5 2" xfId="104"/>
    <cellStyle name="Currency 6" xfId="105"/>
    <cellStyle name="Currency 6 2" xfId="106"/>
    <cellStyle name="Currency 7" xfId="107"/>
    <cellStyle name="Currency 8" xfId="108"/>
    <cellStyle name="Explanatory Text 2" xfId="109"/>
    <cellStyle name="Explanatory Text 3" xfId="110"/>
    <cellStyle name="Fixed3 - Style3" xfId="111"/>
    <cellStyle name="Good 2" xfId="112"/>
    <cellStyle name="Good 3" xfId="113"/>
    <cellStyle name="Good 4" xfId="114"/>
    <cellStyle name="Heading 1 2" xfId="115"/>
    <cellStyle name="Heading 1 3" xfId="116"/>
    <cellStyle name="Heading 2 2" xfId="117"/>
    <cellStyle name="Heading 2 3" xfId="118"/>
    <cellStyle name="Heading 3 2" xfId="119"/>
    <cellStyle name="Heading 3 3" xfId="120"/>
    <cellStyle name="Heading 4 2" xfId="121"/>
    <cellStyle name="Heading 4 3" xfId="122"/>
    <cellStyle name="Hyperlink 2" xfId="123"/>
    <cellStyle name="Input 2" xfId="124"/>
    <cellStyle name="Input 3" xfId="125"/>
    <cellStyle name="Input 4" xfId="126"/>
    <cellStyle name="Linked Cell 2" xfId="127"/>
    <cellStyle name="Linked Cell 3" xfId="128"/>
    <cellStyle name="Neutral 2" xfId="129"/>
    <cellStyle name="Neutral 3" xfId="130"/>
    <cellStyle name="Neutral 4" xfId="131"/>
    <cellStyle name="Normal" xfId="0" builtinId="0"/>
    <cellStyle name="Normal 2" xfId="1"/>
    <cellStyle name="Normal 2 2" xfId="132"/>
    <cellStyle name="Normal 2 2 2" xfId="133"/>
    <cellStyle name="Normal 2 3" xfId="134"/>
    <cellStyle name="Normal 3" xfId="135"/>
    <cellStyle name="Normal 3 2" xfId="136"/>
    <cellStyle name="Normal 3 2 2" xfId="137"/>
    <cellStyle name="Normal 4" xfId="138"/>
    <cellStyle name="Normal 4 2" xfId="139"/>
    <cellStyle name="Normal 5" xfId="140"/>
    <cellStyle name="Normal 5 2" xfId="141"/>
    <cellStyle name="Normal 6" xfId="142"/>
    <cellStyle name="Note 2" xfId="143"/>
    <cellStyle name="Note 2 2" xfId="144"/>
    <cellStyle name="Note 3" xfId="145"/>
    <cellStyle name="Note 3 2" xfId="146"/>
    <cellStyle name="Note 4" xfId="147"/>
    <cellStyle name="Note 5" xfId="148"/>
    <cellStyle name="Output 2" xfId="149"/>
    <cellStyle name="Output 3" xfId="150"/>
    <cellStyle name="Output 4" xfId="151"/>
    <cellStyle name="Percen - Style1" xfId="152"/>
    <cellStyle name="Percen - Style2" xfId="153"/>
    <cellStyle name="Percent 2" xfId="154"/>
    <cellStyle name="Percent 2 2" xfId="3"/>
    <cellStyle name="Percent 3" xfId="155"/>
    <cellStyle name="Percent 3 2" xfId="156"/>
    <cellStyle name="Percent 3 3" xfId="157"/>
    <cellStyle name="Percent 3 4" xfId="158"/>
    <cellStyle name="Percent 4" xfId="159"/>
    <cellStyle name="Percent 5" xfId="160"/>
    <cellStyle name="Percent 5 2" xfId="161"/>
    <cellStyle name="Percent 6" xfId="162"/>
    <cellStyle name="Percent 6 2" xfId="163"/>
    <cellStyle name="Percent 7" xfId="164"/>
    <cellStyle name="Percent 8" xfId="165"/>
    <cellStyle name="Title 2" xfId="166"/>
    <cellStyle name="Title 3" xfId="167"/>
    <cellStyle name="Total 2" xfId="168"/>
    <cellStyle name="Total 3" xfId="169"/>
    <cellStyle name="Warning Text 2" xfId="170"/>
    <cellStyle name="Warning Text 3"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ARED\MEGAN\TAMMIE\TAX_CAP\MCHENR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ublic%20Finance\Illinois\DeKalb%20428\Numbers\DeKalb%20428%20CSFT%20Analysis%20Model%200105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FUND1"/>
      <sheetName val="CURRFUND2"/>
      <sheetName val="TaxCap"/>
      <sheetName val="lrateex"/>
      <sheetName val="CAPCURR"/>
      <sheetName val="Current"/>
      <sheetName val="CAP"/>
    </sheetNames>
    <sheetDataSet>
      <sheetData sheetId="0"/>
      <sheetData sheetId="1">
        <row r="1">
          <cell r="A1" t="str">
            <v>MCHENRY COUNTY COMMUNITY UNIT SCHOOL DISTRICT NUMBER 12</v>
          </cell>
        </row>
        <row r="2">
          <cell r="A2" t="str">
            <v>PROJECTION OF TAX EXTENSIONS WITH THE TAX LIMITATION ACT</v>
          </cell>
        </row>
        <row r="3">
          <cell r="A3" t="str">
            <v>As of September 17, 1998</v>
          </cell>
        </row>
        <row r="6">
          <cell r="B6" t="str">
            <v>(A)</v>
          </cell>
          <cell r="E6" t="str">
            <v>(B)</v>
          </cell>
          <cell r="G6" t="str">
            <v>A-B=C</v>
          </cell>
          <cell r="H6" t="str">
            <v>(D)</v>
          </cell>
          <cell r="I6" t="str">
            <v>(E)</v>
          </cell>
          <cell r="J6" t="str">
            <v>((D*(1+E))/</v>
          </cell>
          <cell r="K6" t="str">
            <v>F*A/100=G</v>
          </cell>
          <cell r="N6" t="str">
            <v>(H)</v>
          </cell>
          <cell r="P6" t="str">
            <v>G+H=I</v>
          </cell>
          <cell r="Q6" t="str">
            <v>3%(I)=J</v>
          </cell>
          <cell r="R6" t="str">
            <v>I-J=K</v>
          </cell>
        </row>
        <row r="7">
          <cell r="J7" t="str">
            <v>(C*100)=F</v>
          </cell>
        </row>
        <row r="8">
          <cell r="F8" t="str">
            <v>NEW</v>
          </cell>
          <cell r="I8" t="str">
            <v>LESSER OF</v>
          </cell>
          <cell r="M8" t="str">
            <v>LEVY</v>
          </cell>
        </row>
        <row r="9">
          <cell r="F9" t="str">
            <v>CONSTRUCTION</v>
          </cell>
          <cell r="I9" t="str">
            <v>RATE OF</v>
          </cell>
          <cell r="J9" t="str">
            <v>LIMITING</v>
          </cell>
          <cell r="M9" t="str">
            <v>INCREASE</v>
          </cell>
          <cell r="O9" t="str">
            <v>TAX RATE</v>
          </cell>
          <cell r="P9" t="str">
            <v>TOTAL MAX</v>
          </cell>
          <cell r="Q9" t="str">
            <v xml:space="preserve">LESS: </v>
          </cell>
        </row>
        <row r="10">
          <cell r="A10" t="str">
            <v>TAX</v>
          </cell>
          <cell r="C10" t="str">
            <v>%</v>
          </cell>
          <cell r="E10" t="str">
            <v>NEW</v>
          </cell>
          <cell r="F10" t="str">
            <v>PERCENTAGE</v>
          </cell>
          <cell r="G10" t="str">
            <v>EXISTING</v>
          </cell>
          <cell r="H10" t="str">
            <v>PRIOR YEAR TAX</v>
          </cell>
          <cell r="I10" t="str">
            <v>INFLATION</v>
          </cell>
          <cell r="J10" t="str">
            <v>TAX</v>
          </cell>
          <cell r="K10" t="str">
            <v>CAPPED TAX</v>
          </cell>
          <cell r="M10" t="str">
            <v>POSSIBLE</v>
          </cell>
          <cell r="N10" t="str">
            <v>DEBT SERVICE</v>
          </cell>
          <cell r="O10" t="str">
            <v>FOR DEBT</v>
          </cell>
          <cell r="P10" t="str">
            <v>EXT.  WITH</v>
          </cell>
          <cell r="Q10" t="str">
            <v xml:space="preserve">TAX LEVY </v>
          </cell>
          <cell r="R10" t="str">
            <v>NET</v>
          </cell>
        </row>
        <row r="11">
          <cell r="A11" t="str">
            <v>YEAR</v>
          </cell>
          <cell r="B11" t="str">
            <v>TOTAL EAV</v>
          </cell>
          <cell r="C11" t="str">
            <v>INCREASE</v>
          </cell>
          <cell r="E11" t="str">
            <v>CONSTRUCTION</v>
          </cell>
          <cell r="F11" t="str">
            <v>OF TOTAL EAV</v>
          </cell>
          <cell r="G11" t="str">
            <v>PROPERTIES</v>
          </cell>
          <cell r="H11" t="str">
            <v>EXTENSION</v>
          </cell>
          <cell r="I11" t="str">
            <v>OR 5%</v>
          </cell>
          <cell r="J11" t="str">
            <v>RATE</v>
          </cell>
          <cell r="K11" t="str">
            <v>EXTENSION (1)</v>
          </cell>
          <cell r="M11" t="str">
            <v>UNDER CAP</v>
          </cell>
          <cell r="N11" t="str">
            <v>EXTENSION (2)</v>
          </cell>
          <cell r="O11" t="str">
            <v xml:space="preserve"> SERVICE</v>
          </cell>
          <cell r="P11" t="str">
            <v xml:space="preserve"> TAX CAP</v>
          </cell>
          <cell r="Q11" t="str">
            <v>ABATEMENT (3)</v>
          </cell>
          <cell r="R11" t="str">
            <v>EXTENSION</v>
          </cell>
        </row>
        <row r="13">
          <cell r="A13">
            <v>1991</v>
          </cell>
          <cell r="B13">
            <v>130987899</v>
          </cell>
          <cell r="E13">
            <v>5303430</v>
          </cell>
          <cell r="F13">
            <v>4.0487938507968585E-2</v>
          </cell>
          <cell r="G13">
            <v>125684469</v>
          </cell>
          <cell r="H13">
            <v>5125560.21</v>
          </cell>
          <cell r="I13">
            <v>0.05</v>
          </cell>
          <cell r="J13">
            <v>4.2820232788666992</v>
          </cell>
          <cell r="K13">
            <v>5608932</v>
          </cell>
          <cell r="L13">
            <v>20007673.559999999</v>
          </cell>
          <cell r="N13">
            <v>393745.64</v>
          </cell>
          <cell r="O13">
            <v>0.30059695819687893</v>
          </cell>
          <cell r="P13">
            <v>6002677.6399999997</v>
          </cell>
        </row>
        <row r="14">
          <cell r="A14">
            <v>1992</v>
          </cell>
          <cell r="B14">
            <v>147473556</v>
          </cell>
          <cell r="C14">
            <v>0.12585633578259012</v>
          </cell>
          <cell r="E14">
            <v>4524230</v>
          </cell>
          <cell r="F14">
            <v>3.0678245800216549E-2</v>
          </cell>
          <cell r="G14">
            <v>142949326</v>
          </cell>
          <cell r="H14">
            <v>5608931.9800000004</v>
          </cell>
          <cell r="I14">
            <v>3.1E-2</v>
          </cell>
          <cell r="J14">
            <v>4.0453558146751956</v>
          </cell>
          <cell r="K14">
            <v>5965780</v>
          </cell>
          <cell r="L14">
            <v>21535033.679999996</v>
          </cell>
          <cell r="M14">
            <v>6.3621381040098179E-2</v>
          </cell>
          <cell r="N14">
            <v>420443.4</v>
          </cell>
          <cell r="O14">
            <v>0.28509748554513736</v>
          </cell>
          <cell r="P14">
            <v>6386223.4000000004</v>
          </cell>
        </row>
        <row r="15">
          <cell r="A15">
            <v>1993</v>
          </cell>
          <cell r="B15">
            <v>158696248</v>
          </cell>
          <cell r="C15">
            <v>7.6099690713364226E-2</v>
          </cell>
          <cell r="E15">
            <v>3426350</v>
          </cell>
          <cell r="F15">
            <v>2.1590617567719687E-2</v>
          </cell>
          <cell r="G15">
            <v>155269898</v>
          </cell>
          <cell r="H15">
            <v>5965779.96</v>
          </cell>
          <cell r="I15">
            <v>2.9000000000000001E-2</v>
          </cell>
          <cell r="J15">
            <v>3.9536237596034223</v>
          </cell>
          <cell r="K15">
            <v>6274087</v>
          </cell>
          <cell r="L15">
            <v>22933336.400000002</v>
          </cell>
          <cell r="M15">
            <v>5.1679243954688238E-2</v>
          </cell>
          <cell r="N15">
            <v>455296.65</v>
          </cell>
          <cell r="O15">
            <v>0.28689818173899112</v>
          </cell>
          <cell r="P15">
            <v>6729383.6500000004</v>
          </cell>
        </row>
        <row r="16">
          <cell r="A16">
            <v>1994</v>
          </cell>
          <cell r="B16">
            <v>165673440</v>
          </cell>
          <cell r="C16">
            <v>4.396570232712748E-2</v>
          </cell>
          <cell r="E16">
            <v>3645919</v>
          </cell>
          <cell r="F16">
            <v>2.2006659606995545E-2</v>
          </cell>
          <cell r="G16">
            <v>162027521</v>
          </cell>
          <cell r="H16">
            <v>6274087.21</v>
          </cell>
          <cell r="I16">
            <v>2.7E-2</v>
          </cell>
          <cell r="J16">
            <v>3.9767858724876737</v>
          </cell>
          <cell r="K16">
            <v>6588519</v>
          </cell>
          <cell r="L16">
            <v>24398668.140000001</v>
          </cell>
          <cell r="M16">
            <v>5.0115977033789935E-2</v>
          </cell>
          <cell r="N16">
            <v>487742.61</v>
          </cell>
          <cell r="O16">
            <v>0.29440000159349622</v>
          </cell>
          <cell r="P16">
            <v>7076261.6100000003</v>
          </cell>
        </row>
        <row r="17">
          <cell r="A17">
            <v>1995</v>
          </cell>
          <cell r="B17">
            <v>175612475</v>
          </cell>
          <cell r="C17">
            <v>5.9991722270027109E-2</v>
          </cell>
          <cell r="E17">
            <v>3865111</v>
          </cell>
          <cell r="F17">
            <v>2.2009319098771313E-2</v>
          </cell>
          <cell r="G17">
            <v>171747364</v>
          </cell>
          <cell r="H17">
            <v>6588518.8099999996</v>
          </cell>
          <cell r="I17">
            <v>2.7E-2</v>
          </cell>
          <cell r="J17">
            <v>3.9397453680104224</v>
          </cell>
          <cell r="K17">
            <v>6918623</v>
          </cell>
          <cell r="L17">
            <v>26007654.679999996</v>
          </cell>
          <cell r="M17">
            <v>5.0102913871842819E-2</v>
          </cell>
          <cell r="N17">
            <v>532105.80000000005</v>
          </cell>
          <cell r="O17">
            <v>0.30300000042707675</v>
          </cell>
          <cell r="P17">
            <v>7450728.7999999998</v>
          </cell>
        </row>
        <row r="18">
          <cell r="A18">
            <v>1996</v>
          </cell>
          <cell r="B18">
            <v>184727718</v>
          </cell>
          <cell r="C18">
            <v>5.190544122790821E-2</v>
          </cell>
          <cell r="E18">
            <v>3032068</v>
          </cell>
          <cell r="F18">
            <v>1.6413714372847932E-2</v>
          </cell>
          <cell r="G18">
            <v>181695650</v>
          </cell>
          <cell r="H18">
            <v>6918622.6900000004</v>
          </cell>
          <cell r="I18">
            <v>2.5000000000000001E-2</v>
          </cell>
          <cell r="J18">
            <v>3.9030038733728629</v>
          </cell>
          <cell r="K18">
            <v>8121572</v>
          </cell>
          <cell r="L18">
            <v>24580925.689999998</v>
          </cell>
          <cell r="M18">
            <v>0.17387115904422021</v>
          </cell>
          <cell r="N18">
            <v>573025.38</v>
          </cell>
          <cell r="O18">
            <v>0.31019999933090708</v>
          </cell>
          <cell r="P18">
            <v>8694597.3800000008</v>
          </cell>
        </row>
        <row r="19">
          <cell r="A19">
            <v>1997</v>
          </cell>
          <cell r="B19">
            <v>192968966</v>
          </cell>
          <cell r="C19">
            <v>4.4612947581585995E-2</v>
          </cell>
          <cell r="E19">
            <v>3269474</v>
          </cell>
          <cell r="F19">
            <v>1.6943004192705266E-2</v>
          </cell>
          <cell r="G19">
            <v>189699492</v>
          </cell>
          <cell r="H19">
            <v>8121571.6299999999</v>
          </cell>
          <cell r="I19">
            <v>3.3000000000000002E-2</v>
          </cell>
          <cell r="J19">
            <v>4.4225650819296867</v>
          </cell>
          <cell r="K19">
            <v>8543528</v>
          </cell>
          <cell r="M19">
            <v>5.1954966353804415E-2</v>
          </cell>
          <cell r="N19">
            <v>518700.58</v>
          </cell>
          <cell r="O19">
            <v>0.26879999968492341</v>
          </cell>
          <cell r="P19">
            <v>9062228.5800000001</v>
          </cell>
        </row>
        <row r="20">
          <cell r="A20">
            <v>1998</v>
          </cell>
          <cell r="B20">
            <v>204547103.96000001</v>
          </cell>
          <cell r="C20">
            <v>0.06</v>
          </cell>
          <cell r="E20">
            <v>3367558.22</v>
          </cell>
          <cell r="F20">
            <v>0.03</v>
          </cell>
          <cell r="G20">
            <v>201179545.74000001</v>
          </cell>
          <cell r="H20">
            <v>8543527.7699999996</v>
          </cell>
          <cell r="I20">
            <v>1.7000000000000001E-2</v>
          </cell>
          <cell r="J20">
            <v>4.3189120992047414</v>
          </cell>
          <cell r="K20">
            <v>8834209.6215013415</v>
          </cell>
          <cell r="M20">
            <v>3.4023604944156731E-2</v>
          </cell>
          <cell r="N20">
            <v>560000</v>
          </cell>
          <cell r="O20">
            <v>0.27377557010511877</v>
          </cell>
          <cell r="P20">
            <v>9394209.6215013415</v>
          </cell>
        </row>
        <row r="21">
          <cell r="A21">
            <v>1999</v>
          </cell>
          <cell r="B21">
            <v>216819930.19760001</v>
          </cell>
          <cell r="C21">
            <v>0.06</v>
          </cell>
          <cell r="E21">
            <v>3468584.9666000004</v>
          </cell>
          <cell r="F21">
            <v>0.03</v>
          </cell>
          <cell r="G21">
            <v>213351345.23100001</v>
          </cell>
          <cell r="H21">
            <v>8834209.6215013415</v>
          </cell>
          <cell r="I21">
            <v>0.03</v>
          </cell>
          <cell r="J21">
            <v>4.2649067435194494</v>
          </cell>
          <cell r="K21">
            <v>9247167.8242916055</v>
          </cell>
          <cell r="M21">
            <v>4.6745347969237266E-2</v>
          </cell>
          <cell r="N21">
            <v>590000</v>
          </cell>
          <cell r="O21">
            <v>0.27211520613547857</v>
          </cell>
          <cell r="P21">
            <v>9837167.8242916055</v>
          </cell>
          <cell r="Q21">
            <v>295115.03472874814</v>
          </cell>
          <cell r="R21">
            <v>9542052.7895628568</v>
          </cell>
        </row>
        <row r="22">
          <cell r="A22">
            <v>2000</v>
          </cell>
          <cell r="B22">
            <v>229829126.00945601</v>
          </cell>
          <cell r="C22">
            <v>0.06</v>
          </cell>
          <cell r="E22">
            <v>3572642.5155980005</v>
          </cell>
          <cell r="F22">
            <v>0.03</v>
          </cell>
          <cell r="G22">
            <v>226256483.49385801</v>
          </cell>
          <cell r="H22">
            <v>9247167.8242916055</v>
          </cell>
          <cell r="I22">
            <v>0.03</v>
          </cell>
          <cell r="J22">
            <v>4.2096397468667055</v>
          </cell>
          <cell r="K22">
            <v>9674978.238370426</v>
          </cell>
          <cell r="M22">
            <v>4.6263939641605197E-2</v>
          </cell>
          <cell r="N22">
            <v>630000</v>
          </cell>
          <cell r="O22">
            <v>0.27411669310097775</v>
          </cell>
          <cell r="P22">
            <v>10304978.238370426</v>
          </cell>
          <cell r="Q22">
            <v>309149.34715111274</v>
          </cell>
          <cell r="R22">
            <v>9995828.8912193142</v>
          </cell>
        </row>
        <row r="23">
          <cell r="A23">
            <v>2001</v>
          </cell>
          <cell r="B23">
            <v>243618873.57002339</v>
          </cell>
          <cell r="C23">
            <v>0.06</v>
          </cell>
          <cell r="E23">
            <v>3679821.7910659406</v>
          </cell>
          <cell r="F23">
            <v>0.03</v>
          </cell>
          <cell r="G23">
            <v>239939051.77895746</v>
          </cell>
          <cell r="H23">
            <v>9674978.238370426</v>
          </cell>
          <cell r="I23">
            <v>0.03</v>
          </cell>
          <cell r="J23">
            <v>4.1532328779485015</v>
          </cell>
          <cell r="K23">
            <v>10118059.153998002</v>
          </cell>
          <cell r="M23">
            <v>4.5796580076050419E-2</v>
          </cell>
          <cell r="N23">
            <v>665000</v>
          </cell>
          <cell r="O23">
            <v>0.27296735686156065</v>
          </cell>
          <cell r="P23">
            <v>10783059.153998002</v>
          </cell>
          <cell r="Q23">
            <v>323491.77461994009</v>
          </cell>
          <cell r="R23">
            <v>10459567.379378062</v>
          </cell>
        </row>
        <row r="24">
          <cell r="A24">
            <v>2002</v>
          </cell>
          <cell r="B24">
            <v>258236005.9842248</v>
          </cell>
          <cell r="C24">
            <v>0.06</v>
          </cell>
          <cell r="E24">
            <v>3790216.4447979187</v>
          </cell>
          <cell r="F24">
            <v>0.03</v>
          </cell>
          <cell r="G24">
            <v>254445789.53942686</v>
          </cell>
          <cell r="H24">
            <v>10118059.153998002</v>
          </cell>
          <cell r="I24">
            <v>0.03</v>
          </cell>
          <cell r="J24">
            <v>4.0958040404135261</v>
          </cell>
          <cell r="K24">
            <v>10576840.766904395</v>
          </cell>
          <cell r="M24">
            <v>4.534284746942914E-2</v>
          </cell>
          <cell r="N24">
            <v>705000</v>
          </cell>
          <cell r="O24">
            <v>0.27300608112838737</v>
          </cell>
          <cell r="P24">
            <v>11281840.766904395</v>
          </cell>
          <cell r="Q24">
            <v>338455.22300713183</v>
          </cell>
          <cell r="R24">
            <v>10943385.543897264</v>
          </cell>
        </row>
        <row r="25">
          <cell r="A25">
            <v>2003</v>
          </cell>
          <cell r="B25">
            <v>273730166.34327829</v>
          </cell>
          <cell r="C25">
            <v>0.06</v>
          </cell>
          <cell r="E25">
            <v>3903922.9381418563</v>
          </cell>
          <cell r="F25">
            <v>0.03</v>
          </cell>
          <cell r="G25">
            <v>269826243.40513641</v>
          </cell>
          <cell r="H25">
            <v>10576840.766904395</v>
          </cell>
          <cell r="I25">
            <v>0.03</v>
          </cell>
          <cell r="J25">
            <v>4.0374671686601946</v>
          </cell>
          <cell r="K25">
            <v>11051765.5968288</v>
          </cell>
          <cell r="M25">
            <v>4.4902333351795796E-2</v>
          </cell>
          <cell r="N25">
            <v>750000</v>
          </cell>
          <cell r="O25">
            <v>0.27399245396265293</v>
          </cell>
          <cell r="P25">
            <v>11801765.5968288</v>
          </cell>
          <cell r="Q25">
            <v>354052.967904864</v>
          </cell>
          <cell r="R25">
            <v>11447712.628923936</v>
          </cell>
        </row>
        <row r="26">
          <cell r="A26">
            <v>2004</v>
          </cell>
          <cell r="B26">
            <v>290153976.32387501</v>
          </cell>
          <cell r="C26">
            <v>0.06</v>
          </cell>
          <cell r="E26">
            <v>4021040.6262861122</v>
          </cell>
          <cell r="F26">
            <v>0.03</v>
          </cell>
          <cell r="G26">
            <v>286132935.69758892</v>
          </cell>
          <cell r="H26">
            <v>11051765.5968288</v>
          </cell>
          <cell r="I26">
            <v>0.03</v>
          </cell>
          <cell r="J26">
            <v>3.978332147252206</v>
          </cell>
          <cell r="K26">
            <v>11543288.916623272</v>
          </cell>
          <cell r="M26">
            <v>4.4474642127363823E-2</v>
          </cell>
          <cell r="N26">
            <v>795000</v>
          </cell>
          <cell r="O26">
            <v>0.27399245396265287</v>
          </cell>
          <cell r="P26">
            <v>12338288.916623272</v>
          </cell>
          <cell r="Q26">
            <v>370148.66749869817</v>
          </cell>
          <cell r="R26">
            <v>11968140.249124574</v>
          </cell>
        </row>
        <row r="27">
          <cell r="A27">
            <v>2005</v>
          </cell>
          <cell r="B27">
            <v>307563214.9033075</v>
          </cell>
          <cell r="C27">
            <v>0.06</v>
          </cell>
          <cell r="E27">
            <v>4141671.8450746955</v>
          </cell>
          <cell r="F27">
            <v>0.03</v>
          </cell>
          <cell r="G27">
            <v>303421543.05823278</v>
          </cell>
          <cell r="H27">
            <v>11543288.916623272</v>
          </cell>
          <cell r="I27">
            <v>0.03</v>
          </cell>
          <cell r="J27">
            <v>3.918504752261482</v>
          </cell>
          <cell r="K27">
            <v>12051879.1921943</v>
          </cell>
          <cell r="M27">
            <v>4.405939063334164E-2</v>
          </cell>
          <cell r="N27">
            <v>840000</v>
          </cell>
          <cell r="O27">
            <v>0.27311458565162977</v>
          </cell>
          <cell r="P27">
            <v>12891879.1921943</v>
          </cell>
          <cell r="Q27">
            <v>386756.375765829</v>
          </cell>
          <cell r="R27">
            <v>12505122.816428471</v>
          </cell>
        </row>
      </sheetData>
      <sheetData sheetId="2"/>
      <sheetData sheetId="3"/>
      <sheetData sheetId="4">
        <row r="1">
          <cell r="A1" t="str">
            <v>STEVENSON HIGH SCHOOL DISTRICT NO. 125</v>
          </cell>
        </row>
        <row r="2">
          <cell r="A2" t="str">
            <v>PROJECTION OF TAX EXTENSIONS WITH THE TAX LIMITATION ACT</v>
          </cell>
        </row>
        <row r="4">
          <cell r="A4" t="str">
            <v>UPDATED:  February 5, 1998</v>
          </cell>
        </row>
        <row r="6">
          <cell r="B6" t="str">
            <v>(A)</v>
          </cell>
          <cell r="E6" t="str">
            <v>(B)</v>
          </cell>
          <cell r="G6" t="str">
            <v>A-B=C</v>
          </cell>
          <cell r="H6" t="str">
            <v>(D)</v>
          </cell>
          <cell r="I6" t="str">
            <v>(E)</v>
          </cell>
          <cell r="J6" t="str">
            <v>((D*(1+E))/</v>
          </cell>
          <cell r="K6" t="str">
            <v>F*A/100=G</v>
          </cell>
          <cell r="N6" t="str">
            <v>(H)</v>
          </cell>
          <cell r="P6" t="str">
            <v>G+H=I</v>
          </cell>
          <cell r="Q6" t="str">
            <v>I/A*100=J</v>
          </cell>
        </row>
        <row r="7">
          <cell r="J7" t="str">
            <v>(C*100)=F</v>
          </cell>
        </row>
        <row r="8">
          <cell r="F8" t="str">
            <v>NEW</v>
          </cell>
          <cell r="I8" t="str">
            <v>LESSER OF</v>
          </cell>
          <cell r="M8" t="str">
            <v>LEVY</v>
          </cell>
        </row>
        <row r="9">
          <cell r="F9" t="str">
            <v>CONSTRUCTION</v>
          </cell>
          <cell r="I9" t="str">
            <v>RATE OF</v>
          </cell>
          <cell r="J9" t="str">
            <v>LIMITING</v>
          </cell>
          <cell r="M9" t="str">
            <v>INCREASE</v>
          </cell>
          <cell r="O9" t="str">
            <v>TAX RATE</v>
          </cell>
          <cell r="P9" t="str">
            <v>TOTAL MAX</v>
          </cell>
          <cell r="Q9" t="str">
            <v>TOTAL</v>
          </cell>
        </row>
        <row r="10">
          <cell r="A10" t="str">
            <v>TAX</v>
          </cell>
          <cell r="C10" t="str">
            <v>%</v>
          </cell>
          <cell r="E10" t="str">
            <v>NEW</v>
          </cell>
          <cell r="F10" t="str">
            <v>PERCENTAGE</v>
          </cell>
          <cell r="G10" t="str">
            <v>EXISTING</v>
          </cell>
          <cell r="H10" t="str">
            <v>PRIOR YEAR TAX</v>
          </cell>
          <cell r="I10" t="str">
            <v>INFLATION</v>
          </cell>
          <cell r="J10" t="str">
            <v>TAX</v>
          </cell>
          <cell r="K10" t="str">
            <v>CAPPED TAX</v>
          </cell>
          <cell r="M10" t="str">
            <v>POSSIBLE</v>
          </cell>
          <cell r="N10" t="str">
            <v>DEBT SERVICE</v>
          </cell>
          <cell r="O10" t="str">
            <v>FOR DEBT</v>
          </cell>
          <cell r="P10" t="str">
            <v>EXT.  WITH</v>
          </cell>
          <cell r="Q10" t="str">
            <v>TAX</v>
          </cell>
          <cell r="R10" t="str">
            <v>TAX</v>
          </cell>
        </row>
        <row r="11">
          <cell r="A11" t="str">
            <v>YEAR</v>
          </cell>
          <cell r="B11" t="str">
            <v>TOTAL EAV</v>
          </cell>
          <cell r="C11" t="str">
            <v>INCREASE</v>
          </cell>
          <cell r="E11" t="str">
            <v>CONSTRUCTION</v>
          </cell>
          <cell r="F11" t="str">
            <v>OF TOTAL EAV</v>
          </cell>
          <cell r="G11" t="str">
            <v>PROPERTIES</v>
          </cell>
          <cell r="H11" t="str">
            <v>EXTENSION</v>
          </cell>
          <cell r="I11" t="str">
            <v>OR 5%</v>
          </cell>
          <cell r="J11" t="str">
            <v>RATE</v>
          </cell>
          <cell r="K11" t="str">
            <v>EXTENSION</v>
          </cell>
          <cell r="M11" t="str">
            <v>UNDER CAP</v>
          </cell>
          <cell r="N11" t="str">
            <v>EXTENSION(1)</v>
          </cell>
          <cell r="O11" t="str">
            <v xml:space="preserve"> SERVICE</v>
          </cell>
          <cell r="P11" t="str">
            <v xml:space="preserve"> TAX CAP</v>
          </cell>
          <cell r="Q11" t="str">
            <v>RATE</v>
          </cell>
          <cell r="R11" t="str">
            <v>YEAR</v>
          </cell>
        </row>
        <row r="13">
          <cell r="A13">
            <v>1991</v>
          </cell>
          <cell r="B13">
            <v>1314564620</v>
          </cell>
          <cell r="E13">
            <v>92094257</v>
          </cell>
          <cell r="F13">
            <v>7.005685045745412E-2</v>
          </cell>
          <cell r="G13">
            <v>1222470363</v>
          </cell>
          <cell r="H13">
            <v>17716961</v>
          </cell>
          <cell r="I13">
            <v>0.05</v>
          </cell>
          <cell r="J13">
            <v>1.5219999999999998</v>
          </cell>
          <cell r="K13">
            <v>20007673.516399994</v>
          </cell>
          <cell r="L13">
            <v>20007673.559999999</v>
          </cell>
          <cell r="N13">
            <v>2891648</v>
          </cell>
          <cell r="O13">
            <v>0.21997001562388011</v>
          </cell>
          <cell r="P13">
            <v>22965444</v>
          </cell>
          <cell r="Q13">
            <v>1.7470000067398743</v>
          </cell>
          <cell r="R13">
            <v>1991</v>
          </cell>
          <cell r="S13">
            <v>2891648</v>
          </cell>
        </row>
        <row r="14">
          <cell r="A14">
            <v>1992</v>
          </cell>
          <cell r="B14">
            <v>1429000242</v>
          </cell>
          <cell r="C14">
            <v>8.7052108552868254E-2</v>
          </cell>
          <cell r="E14">
            <v>59817883</v>
          </cell>
          <cell r="F14">
            <v>4.1859953023017052E-2</v>
          </cell>
          <cell r="G14">
            <v>1369182359</v>
          </cell>
          <cell r="H14">
            <v>20007673.516400002</v>
          </cell>
          <cell r="I14">
            <v>3.1E-2</v>
          </cell>
          <cell r="J14">
            <v>1.5070000247067838</v>
          </cell>
          <cell r="K14">
            <v>21535034</v>
          </cell>
          <cell r="L14">
            <v>21535033.679999996</v>
          </cell>
          <cell r="M14">
            <v>7.6338734853307694E-2</v>
          </cell>
          <cell r="N14">
            <v>4764945</v>
          </cell>
          <cell r="O14">
            <v>0.33344605969632857</v>
          </cell>
          <cell r="P14">
            <v>26407925</v>
          </cell>
          <cell r="Q14">
            <v>1.8480000369377125</v>
          </cell>
          <cell r="R14">
            <v>1992</v>
          </cell>
          <cell r="S14">
            <v>4764945</v>
          </cell>
        </row>
        <row r="15">
          <cell r="A15">
            <v>1993</v>
          </cell>
          <cell r="B15">
            <v>1559030345</v>
          </cell>
          <cell r="C15">
            <v>9.0993758558089874E-2</v>
          </cell>
          <cell r="E15">
            <v>52055667</v>
          </cell>
          <cell r="F15">
            <v>3.3389771512112552E-2</v>
          </cell>
          <cell r="G15">
            <v>1506974678</v>
          </cell>
          <cell r="H15">
            <v>21535034</v>
          </cell>
          <cell r="I15">
            <v>2.9000000000000001E-2</v>
          </cell>
          <cell r="J15">
            <v>1.4704659812472309</v>
          </cell>
          <cell r="K15">
            <v>22933337</v>
          </cell>
          <cell r="L15">
            <v>22933336.400000002</v>
          </cell>
          <cell r="M15">
            <v>6.4931543641862835E-2</v>
          </cell>
          <cell r="N15">
            <v>5316293.4899999993</v>
          </cell>
          <cell r="O15">
            <v>0.3410000008691299</v>
          </cell>
          <cell r="P15">
            <v>28249630.489999998</v>
          </cell>
          <cell r="Q15">
            <v>1.8120000409613579</v>
          </cell>
          <cell r="R15">
            <v>1993</v>
          </cell>
          <cell r="S15">
            <v>7394300</v>
          </cell>
        </row>
        <row r="16">
          <cell r="A16">
            <v>1994</v>
          </cell>
          <cell r="B16">
            <v>1649673301</v>
          </cell>
          <cell r="C16">
            <v>5.814059764179895E-2</v>
          </cell>
          <cell r="E16">
            <v>56522509</v>
          </cell>
          <cell r="F16">
            <v>3.4262850084157359E-2</v>
          </cell>
          <cell r="G16">
            <v>1593150792</v>
          </cell>
          <cell r="H16">
            <v>22933337</v>
          </cell>
          <cell r="I16">
            <v>2.7E-2</v>
          </cell>
          <cell r="J16">
            <v>1.478362074529854</v>
          </cell>
          <cell r="K16">
            <v>24398668.140000004</v>
          </cell>
          <cell r="L16">
            <v>24398668.140000001</v>
          </cell>
          <cell r="M16">
            <v>6.3895242981865413E-2</v>
          </cell>
          <cell r="N16">
            <v>5608889.2400000002</v>
          </cell>
          <cell r="O16">
            <v>0.34000000100625988</v>
          </cell>
          <cell r="P16">
            <v>30007557.380000003</v>
          </cell>
          <cell r="Q16">
            <v>1.8190000021101149</v>
          </cell>
          <cell r="R16">
            <v>1994</v>
          </cell>
          <cell r="S16">
            <v>5502675</v>
          </cell>
        </row>
        <row r="17">
          <cell r="A17">
            <v>1995</v>
          </cell>
          <cell r="B17">
            <v>1777693414</v>
          </cell>
          <cell r="C17">
            <v>7.7603312681605918E-2</v>
          </cell>
          <cell r="E17">
            <v>64896756</v>
          </cell>
          <cell r="F17">
            <v>3.650615763602081E-2</v>
          </cell>
          <cell r="G17">
            <v>1712796658</v>
          </cell>
          <cell r="H17">
            <v>24398668.140000004</v>
          </cell>
          <cell r="I17">
            <v>2.7E-2</v>
          </cell>
          <cell r="J17">
            <v>1.4630000198673176</v>
          </cell>
          <cell r="K17">
            <v>26007655</v>
          </cell>
          <cell r="L17">
            <v>26007654.679999996</v>
          </cell>
          <cell r="M17">
            <v>6.5945684033554608E-2</v>
          </cell>
          <cell r="N17">
            <v>5812288.1249999991</v>
          </cell>
          <cell r="O17">
            <v>0.32695672263991404</v>
          </cell>
          <cell r="P17">
            <v>31819943.125</v>
          </cell>
          <cell r="Q17">
            <v>1.789956742507232</v>
          </cell>
          <cell r="R17">
            <v>1995</v>
          </cell>
        </row>
        <row r="18">
          <cell r="A18">
            <v>1996</v>
          </cell>
          <cell r="B18">
            <v>1904760115</v>
          </cell>
          <cell r="C18">
            <v>7.1478411293703539E-2</v>
          </cell>
          <cell r="E18">
            <v>62169502</v>
          </cell>
          <cell r="F18">
            <v>3.2639019218438432E-2</v>
          </cell>
          <cell r="G18">
            <v>1842590613</v>
          </cell>
          <cell r="H18">
            <v>26007655</v>
          </cell>
          <cell r="I18">
            <v>2.5000000000000001E-2</v>
          </cell>
          <cell r="J18">
            <v>1.4467590460366682</v>
          </cell>
          <cell r="K18">
            <v>27580926</v>
          </cell>
          <cell r="L18">
            <v>24580925.689999998</v>
          </cell>
          <cell r="M18">
            <v>6.0492612655773846E-2</v>
          </cell>
          <cell r="N18">
            <v>6723803.21</v>
          </cell>
          <cell r="O18">
            <v>0.35300000021262518</v>
          </cell>
          <cell r="P18">
            <v>34304729.210000001</v>
          </cell>
          <cell r="Q18">
            <v>1.8009999757896022</v>
          </cell>
          <cell r="R18">
            <v>1996</v>
          </cell>
          <cell r="S18">
            <v>1.802</v>
          </cell>
        </row>
        <row r="19">
          <cell r="A19">
            <v>1997</v>
          </cell>
          <cell r="B19">
            <v>2019045721.9000001</v>
          </cell>
          <cell r="C19">
            <v>6.0000000000000053E-2</v>
          </cell>
          <cell r="E19">
            <v>50476143.047500007</v>
          </cell>
          <cell r="F19">
            <v>2.5000000000000001E-2</v>
          </cell>
          <cell r="G19">
            <v>1968569578.8525002</v>
          </cell>
          <cell r="H19">
            <v>27580926</v>
          </cell>
          <cell r="I19">
            <v>3.3000000000000002E-2</v>
          </cell>
          <cell r="J19">
            <v>1.4472994434165622</v>
          </cell>
          <cell r="K19">
            <v>29221637.495384611</v>
          </cell>
          <cell r="M19">
            <v>5.9487179487179333E-2</v>
          </cell>
          <cell r="N19">
            <v>7609653.6858000001</v>
          </cell>
          <cell r="O19">
            <v>0.37689357914287458</v>
          </cell>
          <cell r="P19">
            <v>36831291.181184612</v>
          </cell>
          <cell r="Q19">
            <v>1.8241930225594369</v>
          </cell>
          <cell r="R19">
            <v>1997</v>
          </cell>
        </row>
        <row r="20">
          <cell r="A20">
            <v>1998</v>
          </cell>
          <cell r="B20">
            <v>2140188465.2140002</v>
          </cell>
          <cell r="C20">
            <v>6.000000000000006E-2</v>
          </cell>
          <cell r="E20">
            <v>42803769.304280005</v>
          </cell>
          <cell r="F20">
            <v>0.02</v>
          </cell>
          <cell r="G20">
            <v>2097384695.9097202</v>
          </cell>
          <cell r="H20">
            <v>29221637.495384611</v>
          </cell>
          <cell r="I20">
            <v>1.7000000000000001E-2</v>
          </cell>
          <cell r="J20">
            <v>1.416926775081482</v>
          </cell>
          <cell r="K20">
            <v>30324903.400822595</v>
          </cell>
          <cell r="M20">
            <v>3.7755102040816092E-2</v>
          </cell>
          <cell r="N20">
            <v>8519302.6500000004</v>
          </cell>
          <cell r="O20">
            <v>0.39806319810008622</v>
          </cell>
          <cell r="P20">
            <v>38844206.050822593</v>
          </cell>
          <cell r="Q20">
            <v>1.8149899731815677</v>
          </cell>
          <cell r="R20">
            <v>1998</v>
          </cell>
        </row>
        <row r="21">
          <cell r="A21">
            <v>1999</v>
          </cell>
          <cell r="B21">
            <v>2247197888.4747005</v>
          </cell>
          <cell r="C21">
            <v>5.00000000000001E-2</v>
          </cell>
          <cell r="E21">
            <v>33707968.327120505</v>
          </cell>
          <cell r="F21">
            <v>1.4999999999999999E-2</v>
          </cell>
          <cell r="G21">
            <v>2213489920.1475801</v>
          </cell>
          <cell r="H21">
            <v>30324903.400822595</v>
          </cell>
          <cell r="I21">
            <v>0.02</v>
          </cell>
          <cell r="J21">
            <v>1.397404216178981</v>
          </cell>
          <cell r="K21">
            <v>31402438.039430499</v>
          </cell>
          <cell r="M21">
            <v>3.5532994923857697E-2</v>
          </cell>
          <cell r="N21">
            <v>8738028.9000000004</v>
          </cell>
          <cell r="O21">
            <v>0.38884109605189204</v>
          </cell>
          <cell r="P21">
            <v>40140466.939430498</v>
          </cell>
          <cell r="Q21">
            <v>1.786245312230873</v>
          </cell>
          <cell r="R21">
            <v>1999</v>
          </cell>
        </row>
        <row r="22">
          <cell r="A22">
            <v>2000</v>
          </cell>
          <cell r="B22">
            <v>2359557782.8984356</v>
          </cell>
          <cell r="C22">
            <v>5.0000000000000051E-2</v>
          </cell>
          <cell r="E22">
            <v>23595577.828984357</v>
          </cell>
          <cell r="F22">
            <v>0.01</v>
          </cell>
          <cell r="G22">
            <v>2335962205.0694513</v>
          </cell>
          <cell r="H22">
            <v>31402438.039430499</v>
          </cell>
          <cell r="I22">
            <v>0.02</v>
          </cell>
          <cell r="J22">
            <v>1.3711902842737476</v>
          </cell>
          <cell r="K22">
            <v>32354027.070928391</v>
          </cell>
          <cell r="M22">
            <v>3.0303030303030241E-2</v>
          </cell>
          <cell r="N22">
            <v>8983277.6999999993</v>
          </cell>
          <cell r="O22">
            <v>0.38071869928801289</v>
          </cell>
          <cell r="P22">
            <v>41337304.77092839</v>
          </cell>
          <cell r="Q22">
            <v>1.7519089835617605</v>
          </cell>
          <cell r="R22">
            <v>2000</v>
          </cell>
        </row>
        <row r="23">
          <cell r="A23">
            <v>2001</v>
          </cell>
          <cell r="B23">
            <v>2477535672.0433574</v>
          </cell>
          <cell r="C23">
            <v>0.05</v>
          </cell>
          <cell r="E23">
            <v>20000000</v>
          </cell>
          <cell r="F23">
            <v>8.0725376533145616E-3</v>
          </cell>
          <cell r="G23">
            <v>2457535672.0433574</v>
          </cell>
          <cell r="H23">
            <v>32354027.070928391</v>
          </cell>
          <cell r="I23">
            <v>0.02</v>
          </cell>
          <cell r="J23">
            <v>1.342853655707372</v>
          </cell>
          <cell r="K23">
            <v>33269678.343488432</v>
          </cell>
          <cell r="M23">
            <v>2.8300998529570898E-2</v>
          </cell>
          <cell r="N23">
            <v>9225364.5</v>
          </cell>
          <cell r="O23">
            <v>0.37236051145900734</v>
          </cell>
          <cell r="P23">
            <v>42495042.843488432</v>
          </cell>
          <cell r="Q23">
            <v>1.7152141671663794</v>
          </cell>
          <cell r="R23">
            <v>2001</v>
          </cell>
        </row>
        <row r="24">
          <cell r="A24">
            <v>2002</v>
          </cell>
          <cell r="B24">
            <v>2601412455.6455255</v>
          </cell>
          <cell r="C24">
            <v>5.0000000000000086E-2</v>
          </cell>
          <cell r="E24">
            <v>15000000</v>
          </cell>
          <cell r="F24">
            <v>5.7660983237961148E-3</v>
          </cell>
          <cell r="G24">
            <v>2586412455.6455255</v>
          </cell>
          <cell r="H24">
            <v>33269678.343488432</v>
          </cell>
          <cell r="I24">
            <v>0.02</v>
          </cell>
          <cell r="J24">
            <v>1.3120518282490474</v>
          </cell>
          <cell r="K24">
            <v>34131879.684595555</v>
          </cell>
          <cell r="M24">
            <v>2.5915529816833149E-2</v>
          </cell>
          <cell r="N24">
            <v>9482175</v>
          </cell>
          <cell r="O24">
            <v>0.36450102248960947</v>
          </cell>
          <cell r="P24">
            <v>43614054.684595555</v>
          </cell>
          <cell r="Q24">
            <v>1.6765528507386569</v>
          </cell>
          <cell r="R24">
            <v>2002</v>
          </cell>
        </row>
        <row r="25">
          <cell r="A25">
            <v>2003</v>
          </cell>
          <cell r="B25">
            <v>2731483078.4278016</v>
          </cell>
          <cell r="C25">
            <v>4.9999999999999954E-2</v>
          </cell>
          <cell r="E25">
            <v>10000000</v>
          </cell>
          <cell r="F25">
            <v>3.6610148087594385E-3</v>
          </cell>
          <cell r="G25">
            <v>2721483078.4278016</v>
          </cell>
          <cell r="H25">
            <v>34131879.684595555</v>
          </cell>
          <cell r="I25">
            <v>0.02</v>
          </cell>
          <cell r="J25">
            <v>1.2792479789512337</v>
          </cell>
          <cell r="K25">
            <v>34942442.076182596</v>
          </cell>
          <cell r="M25">
            <v>2.3747956428923703E-2</v>
          </cell>
          <cell r="N25">
            <v>3907538.4</v>
          </cell>
          <cell r="O25">
            <v>0.14305555948196161</v>
          </cell>
          <cell r="P25">
            <v>38849980.476182595</v>
          </cell>
          <cell r="Q25">
            <v>1.4223035384331955</v>
          </cell>
          <cell r="R25">
            <v>2003</v>
          </cell>
        </row>
        <row r="26">
          <cell r="A26">
            <v>2004</v>
          </cell>
          <cell r="B26">
            <v>2868057232.3491917</v>
          </cell>
          <cell r="C26">
            <v>4.9999999999999989E-2</v>
          </cell>
          <cell r="E26">
            <v>10000000</v>
          </cell>
          <cell r="F26">
            <v>3.4866807702470842E-3</v>
          </cell>
          <cell r="G26">
            <v>2858057232.3491917</v>
          </cell>
          <cell r="H26">
            <v>34942442.076182596</v>
          </cell>
          <cell r="I26">
            <v>0.02</v>
          </cell>
          <cell r="J26">
            <v>1.2470460883112109</v>
          </cell>
          <cell r="K26">
            <v>35765995.526537374</v>
          </cell>
          <cell r="M26">
            <v>2.3568857853702396E-2</v>
          </cell>
          <cell r="N26">
            <v>1310353.2</v>
          </cell>
          <cell r="O26">
            <v>4.5687833046717315E-2</v>
          </cell>
          <cell r="P26">
            <v>37076348.726537377</v>
          </cell>
          <cell r="Q26">
            <v>1.2927339213579283</v>
          </cell>
          <cell r="R26">
            <v>2004</v>
          </cell>
        </row>
        <row r="27">
          <cell r="A27">
            <v>2005</v>
          </cell>
          <cell r="B27">
            <v>3011460093.9666514</v>
          </cell>
          <cell r="C27">
            <v>5.0000000000000065E-2</v>
          </cell>
          <cell r="E27">
            <v>10000000</v>
          </cell>
          <cell r="F27">
            <v>3.3206483526162702E-3</v>
          </cell>
          <cell r="G27">
            <v>3001460093.9666514</v>
          </cell>
          <cell r="H27">
            <v>35765995.526537374</v>
          </cell>
          <cell r="I27">
            <v>0.02</v>
          </cell>
          <cell r="J27">
            <v>1.215452289717281</v>
          </cell>
          <cell r="K27">
            <v>36602860.666039847</v>
          </cell>
          <cell r="M27">
            <v>2.3398346031820713E-2</v>
          </cell>
          <cell r="N27">
            <v>0</v>
          </cell>
          <cell r="P27">
            <v>36602860.666039847</v>
          </cell>
          <cell r="Q27">
            <v>1.2154522897172808</v>
          </cell>
          <cell r="R27">
            <v>2005</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Kalb Cty Schools"/>
      <sheetName val="CSFO Estimate with IDR Data"/>
      <sheetName val="Sales Tax Scenario Model"/>
      <sheetName val="Existing (2)"/>
    </sheetNames>
    <sheetDataSet>
      <sheetData sheetId="0" refreshError="1"/>
      <sheetData sheetId="1"/>
      <sheetData sheetId="2">
        <row r="60">
          <cell r="A60" t="str">
            <v>No</v>
          </cell>
        </row>
        <row r="61">
          <cell r="A61" t="str">
            <v>Yes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1"/>
  <sheetViews>
    <sheetView showGridLines="0" tabSelected="1" zoomScale="85" zoomScaleNormal="85" workbookViewId="0">
      <selection activeCell="E9" sqref="E9"/>
    </sheetView>
  </sheetViews>
  <sheetFormatPr defaultColWidth="9.140625" defaultRowHeight="12.75" x14ac:dyDescent="0.2"/>
  <cols>
    <col min="1" max="1" width="2.42578125" style="62" customWidth="1"/>
    <col min="2" max="2" width="35.140625" style="62" customWidth="1"/>
    <col min="3" max="3" width="14.42578125" style="62" customWidth="1"/>
    <col min="4" max="4" width="21.85546875" style="62" bestFit="1" customWidth="1"/>
    <col min="5" max="6" width="27.28515625" style="62" customWidth="1"/>
    <col min="7" max="7" width="18.5703125" style="61" bestFit="1" customWidth="1"/>
    <col min="8" max="256" width="9.140625" style="62"/>
    <col min="257" max="257" width="2.42578125" style="62" customWidth="1"/>
    <col min="258" max="258" width="35.140625" style="62" customWidth="1"/>
    <col min="259" max="259" width="14.42578125" style="62" customWidth="1"/>
    <col min="260" max="260" width="21.85546875" style="62" bestFit="1" customWidth="1"/>
    <col min="261" max="262" width="27.28515625" style="62" customWidth="1"/>
    <col min="263" max="263" width="18.5703125" style="62" bestFit="1" customWidth="1"/>
    <col min="264" max="512" width="9.140625" style="62"/>
    <col min="513" max="513" width="2.42578125" style="62" customWidth="1"/>
    <col min="514" max="514" width="35.140625" style="62" customWidth="1"/>
    <col min="515" max="515" width="14.42578125" style="62" customWidth="1"/>
    <col min="516" max="516" width="21.85546875" style="62" bestFit="1" customWidth="1"/>
    <col min="517" max="518" width="27.28515625" style="62" customWidth="1"/>
    <col min="519" max="519" width="18.5703125" style="62" bestFit="1" customWidth="1"/>
    <col min="520" max="768" width="9.140625" style="62"/>
    <col min="769" max="769" width="2.42578125" style="62" customWidth="1"/>
    <col min="770" max="770" width="35.140625" style="62" customWidth="1"/>
    <col min="771" max="771" width="14.42578125" style="62" customWidth="1"/>
    <col min="772" max="772" width="21.85546875" style="62" bestFit="1" customWidth="1"/>
    <col min="773" max="774" width="27.28515625" style="62" customWidth="1"/>
    <col min="775" max="775" width="18.5703125" style="62" bestFit="1" customWidth="1"/>
    <col min="776" max="1024" width="9.140625" style="62"/>
    <col min="1025" max="1025" width="2.42578125" style="62" customWidth="1"/>
    <col min="1026" max="1026" width="35.140625" style="62" customWidth="1"/>
    <col min="1027" max="1027" width="14.42578125" style="62" customWidth="1"/>
    <col min="1028" max="1028" width="21.85546875" style="62" bestFit="1" customWidth="1"/>
    <col min="1029" max="1030" width="27.28515625" style="62" customWidth="1"/>
    <col min="1031" max="1031" width="18.5703125" style="62" bestFit="1" customWidth="1"/>
    <col min="1032" max="1280" width="9.140625" style="62"/>
    <col min="1281" max="1281" width="2.42578125" style="62" customWidth="1"/>
    <col min="1282" max="1282" width="35.140625" style="62" customWidth="1"/>
    <col min="1283" max="1283" width="14.42578125" style="62" customWidth="1"/>
    <col min="1284" max="1284" width="21.85546875" style="62" bestFit="1" customWidth="1"/>
    <col min="1285" max="1286" width="27.28515625" style="62" customWidth="1"/>
    <col min="1287" max="1287" width="18.5703125" style="62" bestFit="1" customWidth="1"/>
    <col min="1288" max="1536" width="9.140625" style="62"/>
    <col min="1537" max="1537" width="2.42578125" style="62" customWidth="1"/>
    <col min="1538" max="1538" width="35.140625" style="62" customWidth="1"/>
    <col min="1539" max="1539" width="14.42578125" style="62" customWidth="1"/>
    <col min="1540" max="1540" width="21.85546875" style="62" bestFit="1" customWidth="1"/>
    <col min="1541" max="1542" width="27.28515625" style="62" customWidth="1"/>
    <col min="1543" max="1543" width="18.5703125" style="62" bestFit="1" customWidth="1"/>
    <col min="1544" max="1792" width="9.140625" style="62"/>
    <col min="1793" max="1793" width="2.42578125" style="62" customWidth="1"/>
    <col min="1794" max="1794" width="35.140625" style="62" customWidth="1"/>
    <col min="1795" max="1795" width="14.42578125" style="62" customWidth="1"/>
    <col min="1796" max="1796" width="21.85546875" style="62" bestFit="1" customWidth="1"/>
    <col min="1797" max="1798" width="27.28515625" style="62" customWidth="1"/>
    <col min="1799" max="1799" width="18.5703125" style="62" bestFit="1" customWidth="1"/>
    <col min="1800" max="2048" width="9.140625" style="62"/>
    <col min="2049" max="2049" width="2.42578125" style="62" customWidth="1"/>
    <col min="2050" max="2050" width="35.140625" style="62" customWidth="1"/>
    <col min="2051" max="2051" width="14.42578125" style="62" customWidth="1"/>
    <col min="2052" max="2052" width="21.85546875" style="62" bestFit="1" customWidth="1"/>
    <col min="2053" max="2054" width="27.28515625" style="62" customWidth="1"/>
    <col min="2055" max="2055" width="18.5703125" style="62" bestFit="1" customWidth="1"/>
    <col min="2056" max="2304" width="9.140625" style="62"/>
    <col min="2305" max="2305" width="2.42578125" style="62" customWidth="1"/>
    <col min="2306" max="2306" width="35.140625" style="62" customWidth="1"/>
    <col min="2307" max="2307" width="14.42578125" style="62" customWidth="1"/>
    <col min="2308" max="2308" width="21.85546875" style="62" bestFit="1" customWidth="1"/>
    <col min="2309" max="2310" width="27.28515625" style="62" customWidth="1"/>
    <col min="2311" max="2311" width="18.5703125" style="62" bestFit="1" customWidth="1"/>
    <col min="2312" max="2560" width="9.140625" style="62"/>
    <col min="2561" max="2561" width="2.42578125" style="62" customWidth="1"/>
    <col min="2562" max="2562" width="35.140625" style="62" customWidth="1"/>
    <col min="2563" max="2563" width="14.42578125" style="62" customWidth="1"/>
    <col min="2564" max="2564" width="21.85546875" style="62" bestFit="1" customWidth="1"/>
    <col min="2565" max="2566" width="27.28515625" style="62" customWidth="1"/>
    <col min="2567" max="2567" width="18.5703125" style="62" bestFit="1" customWidth="1"/>
    <col min="2568" max="2816" width="9.140625" style="62"/>
    <col min="2817" max="2817" width="2.42578125" style="62" customWidth="1"/>
    <col min="2818" max="2818" width="35.140625" style="62" customWidth="1"/>
    <col min="2819" max="2819" width="14.42578125" style="62" customWidth="1"/>
    <col min="2820" max="2820" width="21.85546875" style="62" bestFit="1" customWidth="1"/>
    <col min="2821" max="2822" width="27.28515625" style="62" customWidth="1"/>
    <col min="2823" max="2823" width="18.5703125" style="62" bestFit="1" customWidth="1"/>
    <col min="2824" max="3072" width="9.140625" style="62"/>
    <col min="3073" max="3073" width="2.42578125" style="62" customWidth="1"/>
    <col min="3074" max="3074" width="35.140625" style="62" customWidth="1"/>
    <col min="3075" max="3075" width="14.42578125" style="62" customWidth="1"/>
    <col min="3076" max="3076" width="21.85546875" style="62" bestFit="1" customWidth="1"/>
    <col min="3077" max="3078" width="27.28515625" style="62" customWidth="1"/>
    <col min="3079" max="3079" width="18.5703125" style="62" bestFit="1" customWidth="1"/>
    <col min="3080" max="3328" width="9.140625" style="62"/>
    <col min="3329" max="3329" width="2.42578125" style="62" customWidth="1"/>
    <col min="3330" max="3330" width="35.140625" style="62" customWidth="1"/>
    <col min="3331" max="3331" width="14.42578125" style="62" customWidth="1"/>
    <col min="3332" max="3332" width="21.85546875" style="62" bestFit="1" customWidth="1"/>
    <col min="3333" max="3334" width="27.28515625" style="62" customWidth="1"/>
    <col min="3335" max="3335" width="18.5703125" style="62" bestFit="1" customWidth="1"/>
    <col min="3336" max="3584" width="9.140625" style="62"/>
    <col min="3585" max="3585" width="2.42578125" style="62" customWidth="1"/>
    <col min="3586" max="3586" width="35.140625" style="62" customWidth="1"/>
    <col min="3587" max="3587" width="14.42578125" style="62" customWidth="1"/>
    <col min="3588" max="3588" width="21.85546875" style="62" bestFit="1" customWidth="1"/>
    <col min="3589" max="3590" width="27.28515625" style="62" customWidth="1"/>
    <col min="3591" max="3591" width="18.5703125" style="62" bestFit="1" customWidth="1"/>
    <col min="3592" max="3840" width="9.140625" style="62"/>
    <col min="3841" max="3841" width="2.42578125" style="62" customWidth="1"/>
    <col min="3842" max="3842" width="35.140625" style="62" customWidth="1"/>
    <col min="3843" max="3843" width="14.42578125" style="62" customWidth="1"/>
    <col min="3844" max="3844" width="21.85546875" style="62" bestFit="1" customWidth="1"/>
    <col min="3845" max="3846" width="27.28515625" style="62" customWidth="1"/>
    <col min="3847" max="3847" width="18.5703125" style="62" bestFit="1" customWidth="1"/>
    <col min="3848" max="4096" width="9.140625" style="62"/>
    <col min="4097" max="4097" width="2.42578125" style="62" customWidth="1"/>
    <col min="4098" max="4098" width="35.140625" style="62" customWidth="1"/>
    <col min="4099" max="4099" width="14.42578125" style="62" customWidth="1"/>
    <col min="4100" max="4100" width="21.85546875" style="62" bestFit="1" customWidth="1"/>
    <col min="4101" max="4102" width="27.28515625" style="62" customWidth="1"/>
    <col min="4103" max="4103" width="18.5703125" style="62" bestFit="1" customWidth="1"/>
    <col min="4104" max="4352" width="9.140625" style="62"/>
    <col min="4353" max="4353" width="2.42578125" style="62" customWidth="1"/>
    <col min="4354" max="4354" width="35.140625" style="62" customWidth="1"/>
    <col min="4355" max="4355" width="14.42578125" style="62" customWidth="1"/>
    <col min="4356" max="4356" width="21.85546875" style="62" bestFit="1" customWidth="1"/>
    <col min="4357" max="4358" width="27.28515625" style="62" customWidth="1"/>
    <col min="4359" max="4359" width="18.5703125" style="62" bestFit="1" customWidth="1"/>
    <col min="4360" max="4608" width="9.140625" style="62"/>
    <col min="4609" max="4609" width="2.42578125" style="62" customWidth="1"/>
    <col min="4610" max="4610" width="35.140625" style="62" customWidth="1"/>
    <col min="4611" max="4611" width="14.42578125" style="62" customWidth="1"/>
    <col min="4612" max="4612" width="21.85546875" style="62" bestFit="1" customWidth="1"/>
    <col min="4613" max="4614" width="27.28515625" style="62" customWidth="1"/>
    <col min="4615" max="4615" width="18.5703125" style="62" bestFit="1" customWidth="1"/>
    <col min="4616" max="4864" width="9.140625" style="62"/>
    <col min="4865" max="4865" width="2.42578125" style="62" customWidth="1"/>
    <col min="4866" max="4866" width="35.140625" style="62" customWidth="1"/>
    <col min="4867" max="4867" width="14.42578125" style="62" customWidth="1"/>
    <col min="4868" max="4868" width="21.85546875" style="62" bestFit="1" customWidth="1"/>
    <col min="4869" max="4870" width="27.28515625" style="62" customWidth="1"/>
    <col min="4871" max="4871" width="18.5703125" style="62" bestFit="1" customWidth="1"/>
    <col min="4872" max="5120" width="9.140625" style="62"/>
    <col min="5121" max="5121" width="2.42578125" style="62" customWidth="1"/>
    <col min="5122" max="5122" width="35.140625" style="62" customWidth="1"/>
    <col min="5123" max="5123" width="14.42578125" style="62" customWidth="1"/>
    <col min="5124" max="5124" width="21.85546875" style="62" bestFit="1" customWidth="1"/>
    <col min="5125" max="5126" width="27.28515625" style="62" customWidth="1"/>
    <col min="5127" max="5127" width="18.5703125" style="62" bestFit="1" customWidth="1"/>
    <col min="5128" max="5376" width="9.140625" style="62"/>
    <col min="5377" max="5377" width="2.42578125" style="62" customWidth="1"/>
    <col min="5378" max="5378" width="35.140625" style="62" customWidth="1"/>
    <col min="5379" max="5379" width="14.42578125" style="62" customWidth="1"/>
    <col min="5380" max="5380" width="21.85546875" style="62" bestFit="1" customWidth="1"/>
    <col min="5381" max="5382" width="27.28515625" style="62" customWidth="1"/>
    <col min="5383" max="5383" width="18.5703125" style="62" bestFit="1" customWidth="1"/>
    <col min="5384" max="5632" width="9.140625" style="62"/>
    <col min="5633" max="5633" width="2.42578125" style="62" customWidth="1"/>
    <col min="5634" max="5634" width="35.140625" style="62" customWidth="1"/>
    <col min="5635" max="5635" width="14.42578125" style="62" customWidth="1"/>
    <col min="5636" max="5636" width="21.85546875" style="62" bestFit="1" customWidth="1"/>
    <col min="5637" max="5638" width="27.28515625" style="62" customWidth="1"/>
    <col min="5639" max="5639" width="18.5703125" style="62" bestFit="1" customWidth="1"/>
    <col min="5640" max="5888" width="9.140625" style="62"/>
    <col min="5889" max="5889" width="2.42578125" style="62" customWidth="1"/>
    <col min="5890" max="5890" width="35.140625" style="62" customWidth="1"/>
    <col min="5891" max="5891" width="14.42578125" style="62" customWidth="1"/>
    <col min="5892" max="5892" width="21.85546875" style="62" bestFit="1" customWidth="1"/>
    <col min="5893" max="5894" width="27.28515625" style="62" customWidth="1"/>
    <col min="5895" max="5895" width="18.5703125" style="62" bestFit="1" customWidth="1"/>
    <col min="5896" max="6144" width="9.140625" style="62"/>
    <col min="6145" max="6145" width="2.42578125" style="62" customWidth="1"/>
    <col min="6146" max="6146" width="35.140625" style="62" customWidth="1"/>
    <col min="6147" max="6147" width="14.42578125" style="62" customWidth="1"/>
    <col min="6148" max="6148" width="21.85546875" style="62" bestFit="1" customWidth="1"/>
    <col min="6149" max="6150" width="27.28515625" style="62" customWidth="1"/>
    <col min="6151" max="6151" width="18.5703125" style="62" bestFit="1" customWidth="1"/>
    <col min="6152" max="6400" width="9.140625" style="62"/>
    <col min="6401" max="6401" width="2.42578125" style="62" customWidth="1"/>
    <col min="6402" max="6402" width="35.140625" style="62" customWidth="1"/>
    <col min="6403" max="6403" width="14.42578125" style="62" customWidth="1"/>
    <col min="6404" max="6404" width="21.85546875" style="62" bestFit="1" customWidth="1"/>
    <col min="6405" max="6406" width="27.28515625" style="62" customWidth="1"/>
    <col min="6407" max="6407" width="18.5703125" style="62" bestFit="1" customWidth="1"/>
    <col min="6408" max="6656" width="9.140625" style="62"/>
    <col min="6657" max="6657" width="2.42578125" style="62" customWidth="1"/>
    <col min="6658" max="6658" width="35.140625" style="62" customWidth="1"/>
    <col min="6659" max="6659" width="14.42578125" style="62" customWidth="1"/>
    <col min="6660" max="6660" width="21.85546875" style="62" bestFit="1" customWidth="1"/>
    <col min="6661" max="6662" width="27.28515625" style="62" customWidth="1"/>
    <col min="6663" max="6663" width="18.5703125" style="62" bestFit="1" customWidth="1"/>
    <col min="6664" max="6912" width="9.140625" style="62"/>
    <col min="6913" max="6913" width="2.42578125" style="62" customWidth="1"/>
    <col min="6914" max="6914" width="35.140625" style="62" customWidth="1"/>
    <col min="6915" max="6915" width="14.42578125" style="62" customWidth="1"/>
    <col min="6916" max="6916" width="21.85546875" style="62" bestFit="1" customWidth="1"/>
    <col min="6917" max="6918" width="27.28515625" style="62" customWidth="1"/>
    <col min="6919" max="6919" width="18.5703125" style="62" bestFit="1" customWidth="1"/>
    <col min="6920" max="7168" width="9.140625" style="62"/>
    <col min="7169" max="7169" width="2.42578125" style="62" customWidth="1"/>
    <col min="7170" max="7170" width="35.140625" style="62" customWidth="1"/>
    <col min="7171" max="7171" width="14.42578125" style="62" customWidth="1"/>
    <col min="7172" max="7172" width="21.85546875" style="62" bestFit="1" customWidth="1"/>
    <col min="7173" max="7174" width="27.28515625" style="62" customWidth="1"/>
    <col min="7175" max="7175" width="18.5703125" style="62" bestFit="1" customWidth="1"/>
    <col min="7176" max="7424" width="9.140625" style="62"/>
    <col min="7425" max="7425" width="2.42578125" style="62" customWidth="1"/>
    <col min="7426" max="7426" width="35.140625" style="62" customWidth="1"/>
    <col min="7427" max="7427" width="14.42578125" style="62" customWidth="1"/>
    <col min="7428" max="7428" width="21.85546875" style="62" bestFit="1" customWidth="1"/>
    <col min="7429" max="7430" width="27.28515625" style="62" customWidth="1"/>
    <col min="7431" max="7431" width="18.5703125" style="62" bestFit="1" customWidth="1"/>
    <col min="7432" max="7680" width="9.140625" style="62"/>
    <col min="7681" max="7681" width="2.42578125" style="62" customWidth="1"/>
    <col min="7682" max="7682" width="35.140625" style="62" customWidth="1"/>
    <col min="7683" max="7683" width="14.42578125" style="62" customWidth="1"/>
    <col min="7684" max="7684" width="21.85546875" style="62" bestFit="1" customWidth="1"/>
    <col min="7685" max="7686" width="27.28515625" style="62" customWidth="1"/>
    <col min="7687" max="7687" width="18.5703125" style="62" bestFit="1" customWidth="1"/>
    <col min="7688" max="7936" width="9.140625" style="62"/>
    <col min="7937" max="7937" width="2.42578125" style="62" customWidth="1"/>
    <col min="7938" max="7938" width="35.140625" style="62" customWidth="1"/>
    <col min="7939" max="7939" width="14.42578125" style="62" customWidth="1"/>
    <col min="7940" max="7940" width="21.85546875" style="62" bestFit="1" customWidth="1"/>
    <col min="7941" max="7942" width="27.28515625" style="62" customWidth="1"/>
    <col min="7943" max="7943" width="18.5703125" style="62" bestFit="1" customWidth="1"/>
    <col min="7944" max="8192" width="9.140625" style="62"/>
    <col min="8193" max="8193" width="2.42578125" style="62" customWidth="1"/>
    <col min="8194" max="8194" width="35.140625" style="62" customWidth="1"/>
    <col min="8195" max="8195" width="14.42578125" style="62" customWidth="1"/>
    <col min="8196" max="8196" width="21.85546875" style="62" bestFit="1" customWidth="1"/>
    <col min="8197" max="8198" width="27.28515625" style="62" customWidth="1"/>
    <col min="8199" max="8199" width="18.5703125" style="62" bestFit="1" customWidth="1"/>
    <col min="8200" max="8448" width="9.140625" style="62"/>
    <col min="8449" max="8449" width="2.42578125" style="62" customWidth="1"/>
    <col min="8450" max="8450" width="35.140625" style="62" customWidth="1"/>
    <col min="8451" max="8451" width="14.42578125" style="62" customWidth="1"/>
    <col min="8452" max="8452" width="21.85546875" style="62" bestFit="1" customWidth="1"/>
    <col min="8453" max="8454" width="27.28515625" style="62" customWidth="1"/>
    <col min="8455" max="8455" width="18.5703125" style="62" bestFit="1" customWidth="1"/>
    <col min="8456" max="8704" width="9.140625" style="62"/>
    <col min="8705" max="8705" width="2.42578125" style="62" customWidth="1"/>
    <col min="8706" max="8706" width="35.140625" style="62" customWidth="1"/>
    <col min="8707" max="8707" width="14.42578125" style="62" customWidth="1"/>
    <col min="8708" max="8708" width="21.85546875" style="62" bestFit="1" customWidth="1"/>
    <col min="8709" max="8710" width="27.28515625" style="62" customWidth="1"/>
    <col min="8711" max="8711" width="18.5703125" style="62" bestFit="1" customWidth="1"/>
    <col min="8712" max="8960" width="9.140625" style="62"/>
    <col min="8961" max="8961" width="2.42578125" style="62" customWidth="1"/>
    <col min="8962" max="8962" width="35.140625" style="62" customWidth="1"/>
    <col min="8963" max="8963" width="14.42578125" style="62" customWidth="1"/>
    <col min="8964" max="8964" width="21.85546875" style="62" bestFit="1" customWidth="1"/>
    <col min="8965" max="8966" width="27.28515625" style="62" customWidth="1"/>
    <col min="8967" max="8967" width="18.5703125" style="62" bestFit="1" customWidth="1"/>
    <col min="8968" max="9216" width="9.140625" style="62"/>
    <col min="9217" max="9217" width="2.42578125" style="62" customWidth="1"/>
    <col min="9218" max="9218" width="35.140625" style="62" customWidth="1"/>
    <col min="9219" max="9219" width="14.42578125" style="62" customWidth="1"/>
    <col min="9220" max="9220" width="21.85546875" style="62" bestFit="1" customWidth="1"/>
    <col min="9221" max="9222" width="27.28515625" style="62" customWidth="1"/>
    <col min="9223" max="9223" width="18.5703125" style="62" bestFit="1" customWidth="1"/>
    <col min="9224" max="9472" width="9.140625" style="62"/>
    <col min="9473" max="9473" width="2.42578125" style="62" customWidth="1"/>
    <col min="9474" max="9474" width="35.140625" style="62" customWidth="1"/>
    <col min="9475" max="9475" width="14.42578125" style="62" customWidth="1"/>
    <col min="9476" max="9476" width="21.85546875" style="62" bestFit="1" customWidth="1"/>
    <col min="9477" max="9478" width="27.28515625" style="62" customWidth="1"/>
    <col min="9479" max="9479" width="18.5703125" style="62" bestFit="1" customWidth="1"/>
    <col min="9480" max="9728" width="9.140625" style="62"/>
    <col min="9729" max="9729" width="2.42578125" style="62" customWidth="1"/>
    <col min="9730" max="9730" width="35.140625" style="62" customWidth="1"/>
    <col min="9731" max="9731" width="14.42578125" style="62" customWidth="1"/>
    <col min="9732" max="9732" width="21.85546875" style="62" bestFit="1" customWidth="1"/>
    <col min="9733" max="9734" width="27.28515625" style="62" customWidth="1"/>
    <col min="9735" max="9735" width="18.5703125" style="62" bestFit="1" customWidth="1"/>
    <col min="9736" max="9984" width="9.140625" style="62"/>
    <col min="9985" max="9985" width="2.42578125" style="62" customWidth="1"/>
    <col min="9986" max="9986" width="35.140625" style="62" customWidth="1"/>
    <col min="9987" max="9987" width="14.42578125" style="62" customWidth="1"/>
    <col min="9988" max="9988" width="21.85546875" style="62" bestFit="1" customWidth="1"/>
    <col min="9989" max="9990" width="27.28515625" style="62" customWidth="1"/>
    <col min="9991" max="9991" width="18.5703125" style="62" bestFit="1" customWidth="1"/>
    <col min="9992" max="10240" width="9.140625" style="62"/>
    <col min="10241" max="10241" width="2.42578125" style="62" customWidth="1"/>
    <col min="10242" max="10242" width="35.140625" style="62" customWidth="1"/>
    <col min="10243" max="10243" width="14.42578125" style="62" customWidth="1"/>
    <col min="10244" max="10244" width="21.85546875" style="62" bestFit="1" customWidth="1"/>
    <col min="10245" max="10246" width="27.28515625" style="62" customWidth="1"/>
    <col min="10247" max="10247" width="18.5703125" style="62" bestFit="1" customWidth="1"/>
    <col min="10248" max="10496" width="9.140625" style="62"/>
    <col min="10497" max="10497" width="2.42578125" style="62" customWidth="1"/>
    <col min="10498" max="10498" width="35.140625" style="62" customWidth="1"/>
    <col min="10499" max="10499" width="14.42578125" style="62" customWidth="1"/>
    <col min="10500" max="10500" width="21.85546875" style="62" bestFit="1" customWidth="1"/>
    <col min="10501" max="10502" width="27.28515625" style="62" customWidth="1"/>
    <col min="10503" max="10503" width="18.5703125" style="62" bestFit="1" customWidth="1"/>
    <col min="10504" max="10752" width="9.140625" style="62"/>
    <col min="10753" max="10753" width="2.42578125" style="62" customWidth="1"/>
    <col min="10754" max="10754" width="35.140625" style="62" customWidth="1"/>
    <col min="10755" max="10755" width="14.42578125" style="62" customWidth="1"/>
    <col min="10756" max="10756" width="21.85546875" style="62" bestFit="1" customWidth="1"/>
    <col min="10757" max="10758" width="27.28515625" style="62" customWidth="1"/>
    <col min="10759" max="10759" width="18.5703125" style="62" bestFit="1" customWidth="1"/>
    <col min="10760" max="11008" width="9.140625" style="62"/>
    <col min="11009" max="11009" width="2.42578125" style="62" customWidth="1"/>
    <col min="11010" max="11010" width="35.140625" style="62" customWidth="1"/>
    <col min="11011" max="11011" width="14.42578125" style="62" customWidth="1"/>
    <col min="11012" max="11012" width="21.85546875" style="62" bestFit="1" customWidth="1"/>
    <col min="11013" max="11014" width="27.28515625" style="62" customWidth="1"/>
    <col min="11015" max="11015" width="18.5703125" style="62" bestFit="1" customWidth="1"/>
    <col min="11016" max="11264" width="9.140625" style="62"/>
    <col min="11265" max="11265" width="2.42578125" style="62" customWidth="1"/>
    <col min="11266" max="11266" width="35.140625" style="62" customWidth="1"/>
    <col min="11267" max="11267" width="14.42578125" style="62" customWidth="1"/>
    <col min="11268" max="11268" width="21.85546875" style="62" bestFit="1" customWidth="1"/>
    <col min="11269" max="11270" width="27.28515625" style="62" customWidth="1"/>
    <col min="11271" max="11271" width="18.5703125" style="62" bestFit="1" customWidth="1"/>
    <col min="11272" max="11520" width="9.140625" style="62"/>
    <col min="11521" max="11521" width="2.42578125" style="62" customWidth="1"/>
    <col min="11522" max="11522" width="35.140625" style="62" customWidth="1"/>
    <col min="11523" max="11523" width="14.42578125" style="62" customWidth="1"/>
    <col min="11524" max="11524" width="21.85546875" style="62" bestFit="1" customWidth="1"/>
    <col min="11525" max="11526" width="27.28515625" style="62" customWidth="1"/>
    <col min="11527" max="11527" width="18.5703125" style="62" bestFit="1" customWidth="1"/>
    <col min="11528" max="11776" width="9.140625" style="62"/>
    <col min="11777" max="11777" width="2.42578125" style="62" customWidth="1"/>
    <col min="11778" max="11778" width="35.140625" style="62" customWidth="1"/>
    <col min="11779" max="11779" width="14.42578125" style="62" customWidth="1"/>
    <col min="11780" max="11780" width="21.85546875" style="62" bestFit="1" customWidth="1"/>
    <col min="11781" max="11782" width="27.28515625" style="62" customWidth="1"/>
    <col min="11783" max="11783" width="18.5703125" style="62" bestFit="1" customWidth="1"/>
    <col min="11784" max="12032" width="9.140625" style="62"/>
    <col min="12033" max="12033" width="2.42578125" style="62" customWidth="1"/>
    <col min="12034" max="12034" width="35.140625" style="62" customWidth="1"/>
    <col min="12035" max="12035" width="14.42578125" style="62" customWidth="1"/>
    <col min="12036" max="12036" width="21.85546875" style="62" bestFit="1" customWidth="1"/>
    <col min="12037" max="12038" width="27.28515625" style="62" customWidth="1"/>
    <col min="12039" max="12039" width="18.5703125" style="62" bestFit="1" customWidth="1"/>
    <col min="12040" max="12288" width="9.140625" style="62"/>
    <col min="12289" max="12289" width="2.42578125" style="62" customWidth="1"/>
    <col min="12290" max="12290" width="35.140625" style="62" customWidth="1"/>
    <col min="12291" max="12291" width="14.42578125" style="62" customWidth="1"/>
    <col min="12292" max="12292" width="21.85546875" style="62" bestFit="1" customWidth="1"/>
    <col min="12293" max="12294" width="27.28515625" style="62" customWidth="1"/>
    <col min="12295" max="12295" width="18.5703125" style="62" bestFit="1" customWidth="1"/>
    <col min="12296" max="12544" width="9.140625" style="62"/>
    <col min="12545" max="12545" width="2.42578125" style="62" customWidth="1"/>
    <col min="12546" max="12546" width="35.140625" style="62" customWidth="1"/>
    <col min="12547" max="12547" width="14.42578125" style="62" customWidth="1"/>
    <col min="12548" max="12548" width="21.85546875" style="62" bestFit="1" customWidth="1"/>
    <col min="12549" max="12550" width="27.28515625" style="62" customWidth="1"/>
    <col min="12551" max="12551" width="18.5703125" style="62" bestFit="1" customWidth="1"/>
    <col min="12552" max="12800" width="9.140625" style="62"/>
    <col min="12801" max="12801" width="2.42578125" style="62" customWidth="1"/>
    <col min="12802" max="12802" width="35.140625" style="62" customWidth="1"/>
    <col min="12803" max="12803" width="14.42578125" style="62" customWidth="1"/>
    <col min="12804" max="12804" width="21.85546875" style="62" bestFit="1" customWidth="1"/>
    <col min="12805" max="12806" width="27.28515625" style="62" customWidth="1"/>
    <col min="12807" max="12807" width="18.5703125" style="62" bestFit="1" customWidth="1"/>
    <col min="12808" max="13056" width="9.140625" style="62"/>
    <col min="13057" max="13057" width="2.42578125" style="62" customWidth="1"/>
    <col min="13058" max="13058" width="35.140625" style="62" customWidth="1"/>
    <col min="13059" max="13059" width="14.42578125" style="62" customWidth="1"/>
    <col min="13060" max="13060" width="21.85546875" style="62" bestFit="1" customWidth="1"/>
    <col min="13061" max="13062" width="27.28515625" style="62" customWidth="1"/>
    <col min="13063" max="13063" width="18.5703125" style="62" bestFit="1" customWidth="1"/>
    <col min="13064" max="13312" width="9.140625" style="62"/>
    <col min="13313" max="13313" width="2.42578125" style="62" customWidth="1"/>
    <col min="13314" max="13314" width="35.140625" style="62" customWidth="1"/>
    <col min="13315" max="13315" width="14.42578125" style="62" customWidth="1"/>
    <col min="13316" max="13316" width="21.85546875" style="62" bestFit="1" customWidth="1"/>
    <col min="13317" max="13318" width="27.28515625" style="62" customWidth="1"/>
    <col min="13319" max="13319" width="18.5703125" style="62" bestFit="1" customWidth="1"/>
    <col min="13320" max="13568" width="9.140625" style="62"/>
    <col min="13569" max="13569" width="2.42578125" style="62" customWidth="1"/>
    <col min="13570" max="13570" width="35.140625" style="62" customWidth="1"/>
    <col min="13571" max="13571" width="14.42578125" style="62" customWidth="1"/>
    <col min="13572" max="13572" width="21.85546875" style="62" bestFit="1" customWidth="1"/>
    <col min="13573" max="13574" width="27.28515625" style="62" customWidth="1"/>
    <col min="13575" max="13575" width="18.5703125" style="62" bestFit="1" customWidth="1"/>
    <col min="13576" max="13824" width="9.140625" style="62"/>
    <col min="13825" max="13825" width="2.42578125" style="62" customWidth="1"/>
    <col min="13826" max="13826" width="35.140625" style="62" customWidth="1"/>
    <col min="13827" max="13827" width="14.42578125" style="62" customWidth="1"/>
    <col min="13828" max="13828" width="21.85546875" style="62" bestFit="1" customWidth="1"/>
    <col min="13829" max="13830" width="27.28515625" style="62" customWidth="1"/>
    <col min="13831" max="13831" width="18.5703125" style="62" bestFit="1" customWidth="1"/>
    <col min="13832" max="14080" width="9.140625" style="62"/>
    <col min="14081" max="14081" width="2.42578125" style="62" customWidth="1"/>
    <col min="14082" max="14082" width="35.140625" style="62" customWidth="1"/>
    <col min="14083" max="14083" width="14.42578125" style="62" customWidth="1"/>
    <col min="14084" max="14084" width="21.85546875" style="62" bestFit="1" customWidth="1"/>
    <col min="14085" max="14086" width="27.28515625" style="62" customWidth="1"/>
    <col min="14087" max="14087" width="18.5703125" style="62" bestFit="1" customWidth="1"/>
    <col min="14088" max="14336" width="9.140625" style="62"/>
    <col min="14337" max="14337" width="2.42578125" style="62" customWidth="1"/>
    <col min="14338" max="14338" width="35.140625" style="62" customWidth="1"/>
    <col min="14339" max="14339" width="14.42578125" style="62" customWidth="1"/>
    <col min="14340" max="14340" width="21.85546875" style="62" bestFit="1" customWidth="1"/>
    <col min="14341" max="14342" width="27.28515625" style="62" customWidth="1"/>
    <col min="14343" max="14343" width="18.5703125" style="62" bestFit="1" customWidth="1"/>
    <col min="14344" max="14592" width="9.140625" style="62"/>
    <col min="14593" max="14593" width="2.42578125" style="62" customWidth="1"/>
    <col min="14594" max="14594" width="35.140625" style="62" customWidth="1"/>
    <col min="14595" max="14595" width="14.42578125" style="62" customWidth="1"/>
    <col min="14596" max="14596" width="21.85546875" style="62" bestFit="1" customWidth="1"/>
    <col min="14597" max="14598" width="27.28515625" style="62" customWidth="1"/>
    <col min="14599" max="14599" width="18.5703125" style="62" bestFit="1" customWidth="1"/>
    <col min="14600" max="14848" width="9.140625" style="62"/>
    <col min="14849" max="14849" width="2.42578125" style="62" customWidth="1"/>
    <col min="14850" max="14850" width="35.140625" style="62" customWidth="1"/>
    <col min="14851" max="14851" width="14.42578125" style="62" customWidth="1"/>
    <col min="14852" max="14852" width="21.85546875" style="62" bestFit="1" customWidth="1"/>
    <col min="14853" max="14854" width="27.28515625" style="62" customWidth="1"/>
    <col min="14855" max="14855" width="18.5703125" style="62" bestFit="1" customWidth="1"/>
    <col min="14856" max="15104" width="9.140625" style="62"/>
    <col min="15105" max="15105" width="2.42578125" style="62" customWidth="1"/>
    <col min="15106" max="15106" width="35.140625" style="62" customWidth="1"/>
    <col min="15107" max="15107" width="14.42578125" style="62" customWidth="1"/>
    <col min="15108" max="15108" width="21.85546875" style="62" bestFit="1" customWidth="1"/>
    <col min="15109" max="15110" width="27.28515625" style="62" customWidth="1"/>
    <col min="15111" max="15111" width="18.5703125" style="62" bestFit="1" customWidth="1"/>
    <col min="15112" max="15360" width="9.140625" style="62"/>
    <col min="15361" max="15361" width="2.42578125" style="62" customWidth="1"/>
    <col min="15362" max="15362" width="35.140625" style="62" customWidth="1"/>
    <col min="15363" max="15363" width="14.42578125" style="62" customWidth="1"/>
    <col min="15364" max="15364" width="21.85546875" style="62" bestFit="1" customWidth="1"/>
    <col min="15365" max="15366" width="27.28515625" style="62" customWidth="1"/>
    <col min="15367" max="15367" width="18.5703125" style="62" bestFit="1" customWidth="1"/>
    <col min="15368" max="15616" width="9.140625" style="62"/>
    <col min="15617" max="15617" width="2.42578125" style="62" customWidth="1"/>
    <col min="15618" max="15618" width="35.140625" style="62" customWidth="1"/>
    <col min="15619" max="15619" width="14.42578125" style="62" customWidth="1"/>
    <col min="15620" max="15620" width="21.85546875" style="62" bestFit="1" customWidth="1"/>
    <col min="15621" max="15622" width="27.28515625" style="62" customWidth="1"/>
    <col min="15623" max="15623" width="18.5703125" style="62" bestFit="1" customWidth="1"/>
    <col min="15624" max="15872" width="9.140625" style="62"/>
    <col min="15873" max="15873" width="2.42578125" style="62" customWidth="1"/>
    <col min="15874" max="15874" width="35.140625" style="62" customWidth="1"/>
    <col min="15875" max="15875" width="14.42578125" style="62" customWidth="1"/>
    <col min="15876" max="15876" width="21.85546875" style="62" bestFit="1" customWidth="1"/>
    <col min="15877" max="15878" width="27.28515625" style="62" customWidth="1"/>
    <col min="15879" max="15879" width="18.5703125" style="62" bestFit="1" customWidth="1"/>
    <col min="15880" max="16128" width="9.140625" style="62"/>
    <col min="16129" max="16129" width="2.42578125" style="62" customWidth="1"/>
    <col min="16130" max="16130" width="35.140625" style="62" customWidth="1"/>
    <col min="16131" max="16131" width="14.42578125" style="62" customWidth="1"/>
    <col min="16132" max="16132" width="21.85546875" style="62" bestFit="1" customWidth="1"/>
    <col min="16133" max="16134" width="27.28515625" style="62" customWidth="1"/>
    <col min="16135" max="16135" width="18.5703125" style="62" bestFit="1" customWidth="1"/>
    <col min="16136" max="16384" width="9.140625" style="62"/>
  </cols>
  <sheetData>
    <row r="1" spans="1:8" s="2" customFormat="1" ht="13.5" thickBot="1" x14ac:dyDescent="0.25">
      <c r="A1" s="1"/>
      <c r="B1" s="1"/>
      <c r="C1" s="1"/>
      <c r="D1" s="1"/>
      <c r="E1" s="1"/>
      <c r="F1" s="1"/>
      <c r="G1" s="1"/>
    </row>
    <row r="2" spans="1:8" s="2" customFormat="1" ht="12.75" customHeight="1" x14ac:dyDescent="0.2">
      <c r="A2" s="1"/>
      <c r="B2" s="52" t="s">
        <v>0</v>
      </c>
      <c r="C2" s="53"/>
      <c r="D2" s="53"/>
      <c r="E2" s="53"/>
      <c r="F2" s="54"/>
      <c r="G2" s="1"/>
    </row>
    <row r="3" spans="1:8" s="2" customFormat="1" ht="13.5" customHeight="1" thickBot="1" x14ac:dyDescent="0.25">
      <c r="A3" s="1"/>
      <c r="B3" s="55"/>
      <c r="C3" s="56"/>
      <c r="D3" s="56"/>
      <c r="E3" s="56"/>
      <c r="F3" s="57"/>
      <c r="G3" s="1"/>
    </row>
    <row r="4" spans="1:8" s="3" customFormat="1" ht="13.5" customHeight="1" thickBot="1" x14ac:dyDescent="0.25">
      <c r="G4" s="4"/>
    </row>
    <row r="5" spans="1:8" s="63" customFormat="1" ht="32.25" hidden="1" customHeight="1" thickBot="1" x14ac:dyDescent="0.25">
      <c r="B5" s="65" t="s">
        <v>1</v>
      </c>
      <c r="C5" s="66"/>
      <c r="D5" s="66"/>
      <c r="E5" s="67"/>
      <c r="F5" s="5">
        <v>0</v>
      </c>
      <c r="G5" s="64"/>
    </row>
    <row r="6" spans="1:8" s="63" customFormat="1" ht="32.25" hidden="1" customHeight="1" thickBot="1" x14ac:dyDescent="0.25">
      <c r="B6" s="65" t="s">
        <v>2</v>
      </c>
      <c r="C6" s="66"/>
      <c r="D6" s="66"/>
      <c r="E6" s="67"/>
      <c r="F6" s="5">
        <v>0</v>
      </c>
      <c r="G6" s="64"/>
    </row>
    <row r="7" spans="1:8" ht="37.5" customHeight="1" thickBot="1" x14ac:dyDescent="0.25">
      <c r="A7" s="3"/>
      <c r="B7" s="58" t="s">
        <v>3</v>
      </c>
      <c r="C7" s="59"/>
      <c r="D7" s="59"/>
      <c r="E7" s="60"/>
      <c r="F7" s="5">
        <v>266000</v>
      </c>
      <c r="H7" s="2" t="s">
        <v>4</v>
      </c>
    </row>
    <row r="8" spans="1:8" ht="37.5" customHeight="1" thickBot="1" x14ac:dyDescent="0.25">
      <c r="A8" s="3"/>
      <c r="B8" s="25" t="s">
        <v>5</v>
      </c>
      <c r="C8" s="26"/>
      <c r="D8" s="27"/>
      <c r="E8" s="6" t="s">
        <v>6</v>
      </c>
      <c r="F8" s="7" t="s">
        <v>7</v>
      </c>
    </row>
    <row r="9" spans="1:8" ht="37.5" customHeight="1" thickBot="1" x14ac:dyDescent="0.25">
      <c r="A9" s="3"/>
      <c r="B9" s="25" t="s">
        <v>8</v>
      </c>
      <c r="C9" s="26"/>
      <c r="D9" s="27"/>
      <c r="E9" s="6" t="s">
        <v>6</v>
      </c>
      <c r="F9" s="7" t="s">
        <v>9</v>
      </c>
    </row>
    <row r="10" spans="1:8" ht="37.5" customHeight="1" thickBot="1" x14ac:dyDescent="0.25">
      <c r="A10" s="3"/>
      <c r="B10" s="25" t="s">
        <v>10</v>
      </c>
      <c r="C10" s="26"/>
      <c r="D10" s="27"/>
      <c r="E10" s="6" t="s">
        <v>6</v>
      </c>
      <c r="F10" s="7" t="s">
        <v>9</v>
      </c>
    </row>
    <row r="11" spans="1:8" ht="37.5" customHeight="1" thickBot="1" x14ac:dyDescent="0.25">
      <c r="A11" s="3"/>
      <c r="B11" s="25" t="s">
        <v>11</v>
      </c>
      <c r="C11" s="26"/>
      <c r="D11" s="27"/>
      <c r="E11" s="8" t="s">
        <v>6</v>
      </c>
      <c r="F11" s="7" t="s">
        <v>9</v>
      </c>
    </row>
    <row r="12" spans="1:8" s="1" customFormat="1" ht="13.5" thickBot="1" x14ac:dyDescent="0.25">
      <c r="A12" s="9"/>
      <c r="C12" s="9"/>
      <c r="D12" s="9"/>
      <c r="E12" s="10"/>
      <c r="F12" s="10"/>
    </row>
    <row r="13" spans="1:8" s="2" customFormat="1" ht="15" customHeight="1" x14ac:dyDescent="0.2">
      <c r="A13" s="3"/>
      <c r="B13" s="28" t="s">
        <v>12</v>
      </c>
      <c r="C13" s="29"/>
      <c r="D13" s="11">
        <f>F7</f>
        <v>266000</v>
      </c>
      <c r="E13" s="12"/>
      <c r="F13" s="30" t="s">
        <v>13</v>
      </c>
      <c r="G13" s="1"/>
    </row>
    <row r="14" spans="1:8" s="2" customFormat="1" ht="15" customHeight="1" x14ac:dyDescent="0.2">
      <c r="A14" s="3"/>
      <c r="B14" s="33" t="s">
        <v>14</v>
      </c>
      <c r="C14" s="34"/>
      <c r="D14" s="13">
        <f>D13/10</f>
        <v>26600</v>
      </c>
      <c r="E14" s="14"/>
      <c r="F14" s="31"/>
      <c r="G14" s="1"/>
    </row>
    <row r="15" spans="1:8" s="2" customFormat="1" ht="15" customHeight="1" x14ac:dyDescent="0.2">
      <c r="A15" s="3"/>
      <c r="B15" s="33" t="s">
        <v>15</v>
      </c>
      <c r="C15" s="34"/>
      <c r="D15" s="15">
        <v>2.9626999999999999</v>
      </c>
      <c r="E15" s="14"/>
      <c r="F15" s="31"/>
      <c r="G15" s="1"/>
    </row>
    <row r="16" spans="1:8" s="2" customFormat="1" ht="15" customHeight="1" x14ac:dyDescent="0.2">
      <c r="A16" s="3"/>
      <c r="B16" s="33" t="s">
        <v>16</v>
      </c>
      <c r="C16" s="34"/>
      <c r="D16" s="13">
        <f>IF(F8="YES",10000,0)</f>
        <v>10000</v>
      </c>
      <c r="E16" s="14"/>
      <c r="F16" s="31"/>
      <c r="G16" s="1"/>
    </row>
    <row r="17" spans="1:7" s="2" customFormat="1" ht="15" customHeight="1" x14ac:dyDescent="0.2">
      <c r="A17" s="3"/>
      <c r="B17" s="33" t="s">
        <v>17</v>
      </c>
      <c r="C17" s="34"/>
      <c r="D17" s="13">
        <f>IF(F10="YES",5000,0)</f>
        <v>0</v>
      </c>
      <c r="E17" s="14"/>
      <c r="F17" s="31"/>
      <c r="G17" s="1"/>
    </row>
    <row r="18" spans="1:7" s="2" customFormat="1" ht="15" customHeight="1" x14ac:dyDescent="0.2">
      <c r="A18" s="3"/>
      <c r="B18" s="33" t="s">
        <v>18</v>
      </c>
      <c r="C18" s="34"/>
      <c r="D18" s="13">
        <f>IF(F9="YES",2500,0)</f>
        <v>0</v>
      </c>
      <c r="E18" s="14"/>
      <c r="F18" s="31"/>
      <c r="G18" s="1"/>
    </row>
    <row r="19" spans="1:7" s="2" customFormat="1" ht="18" x14ac:dyDescent="0.35">
      <c r="A19" s="3"/>
      <c r="B19" s="33" t="s">
        <v>19</v>
      </c>
      <c r="C19" s="34"/>
      <c r="D19" s="16">
        <f>IF(F11="YES",8000,0)</f>
        <v>0</v>
      </c>
      <c r="E19" s="14"/>
      <c r="F19" s="31"/>
      <c r="G19" s="1"/>
    </row>
    <row r="20" spans="1:7" s="2" customFormat="1" ht="15.75" customHeight="1" thickBot="1" x14ac:dyDescent="0.25">
      <c r="A20" s="3"/>
      <c r="B20" s="35" t="s">
        <v>20</v>
      </c>
      <c r="C20" s="36"/>
      <c r="D20" s="17">
        <f>(D14*D15)-D16-D19-D18-D17</f>
        <v>68807.819999999992</v>
      </c>
      <c r="E20" s="18"/>
      <c r="F20" s="32"/>
      <c r="G20" s="1"/>
    </row>
    <row r="21" spans="1:7" s="3" customFormat="1" ht="13.5" thickBot="1" x14ac:dyDescent="0.25">
      <c r="G21" s="4"/>
    </row>
    <row r="22" spans="1:7" s="3" customFormat="1" ht="46.5" customHeight="1" thickBot="1" x14ac:dyDescent="0.25">
      <c r="B22" s="25" t="s">
        <v>21</v>
      </c>
      <c r="C22" s="26"/>
      <c r="D22" s="27"/>
      <c r="E22" s="19" t="s">
        <v>20</v>
      </c>
      <c r="F22" s="20" t="s">
        <v>22</v>
      </c>
      <c r="G22" s="9"/>
    </row>
    <row r="23" spans="1:7" s="3" customFormat="1" ht="12.75" customHeight="1" x14ac:dyDescent="0.2">
      <c r="B23" s="37">
        <v>7.4999999999999997E-2</v>
      </c>
      <c r="C23" s="38"/>
      <c r="D23" s="39"/>
      <c r="E23" s="46">
        <f>$D$20</f>
        <v>68807.819999999992</v>
      </c>
      <c r="F23" s="49">
        <f>B23*E23/100</f>
        <v>51.605864999999994</v>
      </c>
      <c r="G23" s="9"/>
    </row>
    <row r="24" spans="1:7" s="2" customFormat="1" ht="12.75" customHeight="1" x14ac:dyDescent="0.2">
      <c r="A24" s="3"/>
      <c r="B24" s="40"/>
      <c r="C24" s="41"/>
      <c r="D24" s="42"/>
      <c r="E24" s="47"/>
      <c r="F24" s="50"/>
      <c r="G24" s="1"/>
    </row>
    <row r="25" spans="1:7" s="2" customFormat="1" ht="12.75" customHeight="1" x14ac:dyDescent="0.2">
      <c r="A25" s="3"/>
      <c r="B25" s="40"/>
      <c r="C25" s="41"/>
      <c r="D25" s="42"/>
      <c r="E25" s="47"/>
      <c r="F25" s="50"/>
      <c r="G25" s="1"/>
    </row>
    <row r="26" spans="1:7" s="2" customFormat="1" ht="13.5" customHeight="1" thickBot="1" x14ac:dyDescent="0.25">
      <c r="A26" s="3"/>
      <c r="B26" s="43"/>
      <c r="C26" s="44"/>
      <c r="D26" s="45"/>
      <c r="E26" s="48"/>
      <c r="F26" s="51"/>
      <c r="G26" s="1"/>
    </row>
    <row r="27" spans="1:7" s="1" customFormat="1" x14ac:dyDescent="0.2">
      <c r="A27" s="21"/>
      <c r="B27" s="22"/>
    </row>
    <row r="28" spans="1:7" s="1" customFormat="1" x14ac:dyDescent="0.2">
      <c r="B28" s="22"/>
    </row>
    <row r="29" spans="1:7" s="2" customFormat="1" x14ac:dyDescent="0.2">
      <c r="B29" s="23"/>
      <c r="G29" s="1"/>
    </row>
    <row r="30" spans="1:7" s="2" customFormat="1" ht="44.25" customHeight="1" x14ac:dyDescent="0.2">
      <c r="B30" s="24" t="s">
        <v>27</v>
      </c>
      <c r="C30" s="24"/>
      <c r="D30" s="24"/>
      <c r="E30" s="24"/>
      <c r="F30" s="24"/>
      <c r="G30" s="1"/>
    </row>
    <row r="39" spans="2:3" x14ac:dyDescent="0.2">
      <c r="B39" s="68"/>
      <c r="C39" s="69"/>
    </row>
    <row r="40" spans="2:3" x14ac:dyDescent="0.2">
      <c r="B40" s="68"/>
      <c r="C40" s="69"/>
    </row>
    <row r="44" spans="2:3" x14ac:dyDescent="0.2">
      <c r="B44" s="68" t="s">
        <v>23</v>
      </c>
      <c r="C44" s="70">
        <v>5.0159160000000001E-2</v>
      </c>
    </row>
    <row r="45" spans="2:3" x14ac:dyDescent="0.2">
      <c r="B45" s="68" t="s">
        <v>24</v>
      </c>
      <c r="C45" s="70">
        <v>0.14418025000000001</v>
      </c>
    </row>
    <row r="46" spans="2:3" x14ac:dyDescent="0.2">
      <c r="B46" s="68" t="s">
        <v>25</v>
      </c>
      <c r="C46" s="70">
        <v>0.16734287968664113</v>
      </c>
    </row>
    <row r="47" spans="2:3" x14ac:dyDescent="0.2">
      <c r="B47" s="68" t="s">
        <v>26</v>
      </c>
      <c r="C47" s="70">
        <v>0.19589707000000001</v>
      </c>
    </row>
    <row r="48" spans="2:3" x14ac:dyDescent="0.2">
      <c r="B48" s="68"/>
      <c r="C48" s="69"/>
    </row>
    <row r="49" spans="2:3" x14ac:dyDescent="0.2">
      <c r="B49" s="68"/>
      <c r="C49" s="69"/>
    </row>
    <row r="50" spans="2:3" x14ac:dyDescent="0.2">
      <c r="B50" s="68" t="s">
        <v>7</v>
      </c>
      <c r="C50" s="69"/>
    </row>
    <row r="51" spans="2:3" x14ac:dyDescent="0.2">
      <c r="B51" s="68" t="s">
        <v>9</v>
      </c>
      <c r="C51" s="69"/>
    </row>
  </sheetData>
  <sheetProtection password="8AED" sheet="1" objects="1" scenarios="1"/>
  <mergeCells count="22">
    <mergeCell ref="B9:D9"/>
    <mergeCell ref="B2:F3"/>
    <mergeCell ref="B5:E5"/>
    <mergeCell ref="B6:E6"/>
    <mergeCell ref="B7:E7"/>
    <mergeCell ref="B8:D8"/>
    <mergeCell ref="B30:F30"/>
    <mergeCell ref="B10:D10"/>
    <mergeCell ref="B11:D11"/>
    <mergeCell ref="B13:C13"/>
    <mergeCell ref="F13:F20"/>
    <mergeCell ref="B14:C14"/>
    <mergeCell ref="B15:C15"/>
    <mergeCell ref="B16:C16"/>
    <mergeCell ref="B17:C17"/>
    <mergeCell ref="B18:C18"/>
    <mergeCell ref="B19:C19"/>
    <mergeCell ref="B20:C20"/>
    <mergeCell ref="B22:D22"/>
    <mergeCell ref="B23:D26"/>
    <mergeCell ref="E23:E26"/>
    <mergeCell ref="F23:F26"/>
  </mergeCells>
  <dataValidations count="2">
    <dataValidation type="list" allowBlank="1" showInputMessage="1" showErrorMessage="1" sqref="F8:F11 WVN983046:WVN983049 WLR983046:WLR983049 WBV983046:WBV983049 VRZ983046:VRZ983049 VID983046:VID983049 UYH983046:UYH983049 UOL983046:UOL983049 UEP983046:UEP983049 TUT983046:TUT983049 TKX983046:TKX983049 TBB983046:TBB983049 SRF983046:SRF983049 SHJ983046:SHJ983049 RXN983046:RXN983049 RNR983046:RNR983049 RDV983046:RDV983049 QTZ983046:QTZ983049 QKD983046:QKD983049 QAH983046:QAH983049 PQL983046:PQL983049 PGP983046:PGP983049 OWT983046:OWT983049 OMX983046:OMX983049 ODB983046:ODB983049 NTF983046:NTF983049 NJJ983046:NJJ983049 MZN983046:MZN983049 MPR983046:MPR983049 MFV983046:MFV983049 LVZ983046:LVZ983049 LMD983046:LMD983049 LCH983046:LCH983049 KSL983046:KSL983049 KIP983046:KIP983049 JYT983046:JYT983049 JOX983046:JOX983049 JFB983046:JFB983049 IVF983046:IVF983049 ILJ983046:ILJ983049 IBN983046:IBN983049 HRR983046:HRR983049 HHV983046:HHV983049 GXZ983046:GXZ983049 GOD983046:GOD983049 GEH983046:GEH983049 FUL983046:FUL983049 FKP983046:FKP983049 FAT983046:FAT983049 EQX983046:EQX983049 EHB983046:EHB983049 DXF983046:DXF983049 DNJ983046:DNJ983049 DDN983046:DDN983049 CTR983046:CTR983049 CJV983046:CJV983049 BZZ983046:BZZ983049 BQD983046:BQD983049 BGH983046:BGH983049 AWL983046:AWL983049 AMP983046:AMP983049 ACT983046:ACT983049 SX983046:SX983049 JB983046:JB983049 F983046:F983049 WVN917510:WVN917513 WLR917510:WLR917513 WBV917510:WBV917513 VRZ917510:VRZ917513 VID917510:VID917513 UYH917510:UYH917513 UOL917510:UOL917513 UEP917510:UEP917513 TUT917510:TUT917513 TKX917510:TKX917513 TBB917510:TBB917513 SRF917510:SRF917513 SHJ917510:SHJ917513 RXN917510:RXN917513 RNR917510:RNR917513 RDV917510:RDV917513 QTZ917510:QTZ917513 QKD917510:QKD917513 QAH917510:QAH917513 PQL917510:PQL917513 PGP917510:PGP917513 OWT917510:OWT917513 OMX917510:OMX917513 ODB917510:ODB917513 NTF917510:NTF917513 NJJ917510:NJJ917513 MZN917510:MZN917513 MPR917510:MPR917513 MFV917510:MFV917513 LVZ917510:LVZ917513 LMD917510:LMD917513 LCH917510:LCH917513 KSL917510:KSL917513 KIP917510:KIP917513 JYT917510:JYT917513 JOX917510:JOX917513 JFB917510:JFB917513 IVF917510:IVF917513 ILJ917510:ILJ917513 IBN917510:IBN917513 HRR917510:HRR917513 HHV917510:HHV917513 GXZ917510:GXZ917513 GOD917510:GOD917513 GEH917510:GEH917513 FUL917510:FUL917513 FKP917510:FKP917513 FAT917510:FAT917513 EQX917510:EQX917513 EHB917510:EHB917513 DXF917510:DXF917513 DNJ917510:DNJ917513 DDN917510:DDN917513 CTR917510:CTR917513 CJV917510:CJV917513 BZZ917510:BZZ917513 BQD917510:BQD917513 BGH917510:BGH917513 AWL917510:AWL917513 AMP917510:AMP917513 ACT917510:ACT917513 SX917510:SX917513 JB917510:JB917513 F917510:F917513 WVN851974:WVN851977 WLR851974:WLR851977 WBV851974:WBV851977 VRZ851974:VRZ851977 VID851974:VID851977 UYH851974:UYH851977 UOL851974:UOL851977 UEP851974:UEP851977 TUT851974:TUT851977 TKX851974:TKX851977 TBB851974:TBB851977 SRF851974:SRF851977 SHJ851974:SHJ851977 RXN851974:RXN851977 RNR851974:RNR851977 RDV851974:RDV851977 QTZ851974:QTZ851977 QKD851974:QKD851977 QAH851974:QAH851977 PQL851974:PQL851977 PGP851974:PGP851977 OWT851974:OWT851977 OMX851974:OMX851977 ODB851974:ODB851977 NTF851974:NTF851977 NJJ851974:NJJ851977 MZN851974:MZN851977 MPR851974:MPR851977 MFV851974:MFV851977 LVZ851974:LVZ851977 LMD851974:LMD851977 LCH851974:LCH851977 KSL851974:KSL851977 KIP851974:KIP851977 JYT851974:JYT851977 JOX851974:JOX851977 JFB851974:JFB851977 IVF851974:IVF851977 ILJ851974:ILJ851977 IBN851974:IBN851977 HRR851974:HRR851977 HHV851974:HHV851977 GXZ851974:GXZ851977 GOD851974:GOD851977 GEH851974:GEH851977 FUL851974:FUL851977 FKP851974:FKP851977 FAT851974:FAT851977 EQX851974:EQX851977 EHB851974:EHB851977 DXF851974:DXF851977 DNJ851974:DNJ851977 DDN851974:DDN851977 CTR851974:CTR851977 CJV851974:CJV851977 BZZ851974:BZZ851977 BQD851974:BQD851977 BGH851974:BGH851977 AWL851974:AWL851977 AMP851974:AMP851977 ACT851974:ACT851977 SX851974:SX851977 JB851974:JB851977 F851974:F851977 WVN786438:WVN786441 WLR786438:WLR786441 WBV786438:WBV786441 VRZ786438:VRZ786441 VID786438:VID786441 UYH786438:UYH786441 UOL786438:UOL786441 UEP786438:UEP786441 TUT786438:TUT786441 TKX786438:TKX786441 TBB786438:TBB786441 SRF786438:SRF786441 SHJ786438:SHJ786441 RXN786438:RXN786441 RNR786438:RNR786441 RDV786438:RDV786441 QTZ786438:QTZ786441 QKD786438:QKD786441 QAH786438:QAH786441 PQL786438:PQL786441 PGP786438:PGP786441 OWT786438:OWT786441 OMX786438:OMX786441 ODB786438:ODB786441 NTF786438:NTF786441 NJJ786438:NJJ786441 MZN786438:MZN786441 MPR786438:MPR786441 MFV786438:MFV786441 LVZ786438:LVZ786441 LMD786438:LMD786441 LCH786438:LCH786441 KSL786438:KSL786441 KIP786438:KIP786441 JYT786438:JYT786441 JOX786438:JOX786441 JFB786438:JFB786441 IVF786438:IVF786441 ILJ786438:ILJ786441 IBN786438:IBN786441 HRR786438:HRR786441 HHV786438:HHV786441 GXZ786438:GXZ786441 GOD786438:GOD786441 GEH786438:GEH786441 FUL786438:FUL786441 FKP786438:FKP786441 FAT786438:FAT786441 EQX786438:EQX786441 EHB786438:EHB786441 DXF786438:DXF786441 DNJ786438:DNJ786441 DDN786438:DDN786441 CTR786438:CTR786441 CJV786438:CJV786441 BZZ786438:BZZ786441 BQD786438:BQD786441 BGH786438:BGH786441 AWL786438:AWL786441 AMP786438:AMP786441 ACT786438:ACT786441 SX786438:SX786441 JB786438:JB786441 F786438:F786441 WVN720902:WVN720905 WLR720902:WLR720905 WBV720902:WBV720905 VRZ720902:VRZ720905 VID720902:VID720905 UYH720902:UYH720905 UOL720902:UOL720905 UEP720902:UEP720905 TUT720902:TUT720905 TKX720902:TKX720905 TBB720902:TBB720905 SRF720902:SRF720905 SHJ720902:SHJ720905 RXN720902:RXN720905 RNR720902:RNR720905 RDV720902:RDV720905 QTZ720902:QTZ720905 QKD720902:QKD720905 QAH720902:QAH720905 PQL720902:PQL720905 PGP720902:PGP720905 OWT720902:OWT720905 OMX720902:OMX720905 ODB720902:ODB720905 NTF720902:NTF720905 NJJ720902:NJJ720905 MZN720902:MZN720905 MPR720902:MPR720905 MFV720902:MFV720905 LVZ720902:LVZ720905 LMD720902:LMD720905 LCH720902:LCH720905 KSL720902:KSL720905 KIP720902:KIP720905 JYT720902:JYT720905 JOX720902:JOX720905 JFB720902:JFB720905 IVF720902:IVF720905 ILJ720902:ILJ720905 IBN720902:IBN720905 HRR720902:HRR720905 HHV720902:HHV720905 GXZ720902:GXZ720905 GOD720902:GOD720905 GEH720902:GEH720905 FUL720902:FUL720905 FKP720902:FKP720905 FAT720902:FAT720905 EQX720902:EQX720905 EHB720902:EHB720905 DXF720902:DXF720905 DNJ720902:DNJ720905 DDN720902:DDN720905 CTR720902:CTR720905 CJV720902:CJV720905 BZZ720902:BZZ720905 BQD720902:BQD720905 BGH720902:BGH720905 AWL720902:AWL720905 AMP720902:AMP720905 ACT720902:ACT720905 SX720902:SX720905 JB720902:JB720905 F720902:F720905 WVN655366:WVN655369 WLR655366:WLR655369 WBV655366:WBV655369 VRZ655366:VRZ655369 VID655366:VID655369 UYH655366:UYH655369 UOL655366:UOL655369 UEP655366:UEP655369 TUT655366:TUT655369 TKX655366:TKX655369 TBB655366:TBB655369 SRF655366:SRF655369 SHJ655366:SHJ655369 RXN655366:RXN655369 RNR655366:RNR655369 RDV655366:RDV655369 QTZ655366:QTZ655369 QKD655366:QKD655369 QAH655366:QAH655369 PQL655366:PQL655369 PGP655366:PGP655369 OWT655366:OWT655369 OMX655366:OMX655369 ODB655366:ODB655369 NTF655366:NTF655369 NJJ655366:NJJ655369 MZN655366:MZN655369 MPR655366:MPR655369 MFV655366:MFV655369 LVZ655366:LVZ655369 LMD655366:LMD655369 LCH655366:LCH655369 KSL655366:KSL655369 KIP655366:KIP655369 JYT655366:JYT655369 JOX655366:JOX655369 JFB655366:JFB655369 IVF655366:IVF655369 ILJ655366:ILJ655369 IBN655366:IBN655369 HRR655366:HRR655369 HHV655366:HHV655369 GXZ655366:GXZ655369 GOD655366:GOD655369 GEH655366:GEH655369 FUL655366:FUL655369 FKP655366:FKP655369 FAT655366:FAT655369 EQX655366:EQX655369 EHB655366:EHB655369 DXF655366:DXF655369 DNJ655366:DNJ655369 DDN655366:DDN655369 CTR655366:CTR655369 CJV655366:CJV655369 BZZ655366:BZZ655369 BQD655366:BQD655369 BGH655366:BGH655369 AWL655366:AWL655369 AMP655366:AMP655369 ACT655366:ACT655369 SX655366:SX655369 JB655366:JB655369 F655366:F655369 WVN589830:WVN589833 WLR589830:WLR589833 WBV589830:WBV589833 VRZ589830:VRZ589833 VID589830:VID589833 UYH589830:UYH589833 UOL589830:UOL589833 UEP589830:UEP589833 TUT589830:TUT589833 TKX589830:TKX589833 TBB589830:TBB589833 SRF589830:SRF589833 SHJ589830:SHJ589833 RXN589830:RXN589833 RNR589830:RNR589833 RDV589830:RDV589833 QTZ589830:QTZ589833 QKD589830:QKD589833 QAH589830:QAH589833 PQL589830:PQL589833 PGP589830:PGP589833 OWT589830:OWT589833 OMX589830:OMX589833 ODB589830:ODB589833 NTF589830:NTF589833 NJJ589830:NJJ589833 MZN589830:MZN589833 MPR589830:MPR589833 MFV589830:MFV589833 LVZ589830:LVZ589833 LMD589830:LMD589833 LCH589830:LCH589833 KSL589830:KSL589833 KIP589830:KIP589833 JYT589830:JYT589833 JOX589830:JOX589833 JFB589830:JFB589833 IVF589830:IVF589833 ILJ589830:ILJ589833 IBN589830:IBN589833 HRR589830:HRR589833 HHV589830:HHV589833 GXZ589830:GXZ589833 GOD589830:GOD589833 GEH589830:GEH589833 FUL589830:FUL589833 FKP589830:FKP589833 FAT589830:FAT589833 EQX589830:EQX589833 EHB589830:EHB589833 DXF589830:DXF589833 DNJ589830:DNJ589833 DDN589830:DDN589833 CTR589830:CTR589833 CJV589830:CJV589833 BZZ589830:BZZ589833 BQD589830:BQD589833 BGH589830:BGH589833 AWL589830:AWL589833 AMP589830:AMP589833 ACT589830:ACT589833 SX589830:SX589833 JB589830:JB589833 F589830:F589833 WVN524294:WVN524297 WLR524294:WLR524297 WBV524294:WBV524297 VRZ524294:VRZ524297 VID524294:VID524297 UYH524294:UYH524297 UOL524294:UOL524297 UEP524294:UEP524297 TUT524294:TUT524297 TKX524294:TKX524297 TBB524294:TBB524297 SRF524294:SRF524297 SHJ524294:SHJ524297 RXN524294:RXN524297 RNR524294:RNR524297 RDV524294:RDV524297 QTZ524294:QTZ524297 QKD524294:QKD524297 QAH524294:QAH524297 PQL524294:PQL524297 PGP524294:PGP524297 OWT524294:OWT524297 OMX524294:OMX524297 ODB524294:ODB524297 NTF524294:NTF524297 NJJ524294:NJJ524297 MZN524294:MZN524297 MPR524294:MPR524297 MFV524294:MFV524297 LVZ524294:LVZ524297 LMD524294:LMD524297 LCH524294:LCH524297 KSL524294:KSL524297 KIP524294:KIP524297 JYT524294:JYT524297 JOX524294:JOX524297 JFB524294:JFB524297 IVF524294:IVF524297 ILJ524294:ILJ524297 IBN524294:IBN524297 HRR524294:HRR524297 HHV524294:HHV524297 GXZ524294:GXZ524297 GOD524294:GOD524297 GEH524294:GEH524297 FUL524294:FUL524297 FKP524294:FKP524297 FAT524294:FAT524297 EQX524294:EQX524297 EHB524294:EHB524297 DXF524294:DXF524297 DNJ524294:DNJ524297 DDN524294:DDN524297 CTR524294:CTR524297 CJV524294:CJV524297 BZZ524294:BZZ524297 BQD524294:BQD524297 BGH524294:BGH524297 AWL524294:AWL524297 AMP524294:AMP524297 ACT524294:ACT524297 SX524294:SX524297 JB524294:JB524297 F524294:F524297 WVN458758:WVN458761 WLR458758:WLR458761 WBV458758:WBV458761 VRZ458758:VRZ458761 VID458758:VID458761 UYH458758:UYH458761 UOL458758:UOL458761 UEP458758:UEP458761 TUT458758:TUT458761 TKX458758:TKX458761 TBB458758:TBB458761 SRF458758:SRF458761 SHJ458758:SHJ458761 RXN458758:RXN458761 RNR458758:RNR458761 RDV458758:RDV458761 QTZ458758:QTZ458761 QKD458758:QKD458761 QAH458758:QAH458761 PQL458758:PQL458761 PGP458758:PGP458761 OWT458758:OWT458761 OMX458758:OMX458761 ODB458758:ODB458761 NTF458758:NTF458761 NJJ458758:NJJ458761 MZN458758:MZN458761 MPR458758:MPR458761 MFV458758:MFV458761 LVZ458758:LVZ458761 LMD458758:LMD458761 LCH458758:LCH458761 KSL458758:KSL458761 KIP458758:KIP458761 JYT458758:JYT458761 JOX458758:JOX458761 JFB458758:JFB458761 IVF458758:IVF458761 ILJ458758:ILJ458761 IBN458758:IBN458761 HRR458758:HRR458761 HHV458758:HHV458761 GXZ458758:GXZ458761 GOD458758:GOD458761 GEH458758:GEH458761 FUL458758:FUL458761 FKP458758:FKP458761 FAT458758:FAT458761 EQX458758:EQX458761 EHB458758:EHB458761 DXF458758:DXF458761 DNJ458758:DNJ458761 DDN458758:DDN458761 CTR458758:CTR458761 CJV458758:CJV458761 BZZ458758:BZZ458761 BQD458758:BQD458761 BGH458758:BGH458761 AWL458758:AWL458761 AMP458758:AMP458761 ACT458758:ACT458761 SX458758:SX458761 JB458758:JB458761 F458758:F458761 WVN393222:WVN393225 WLR393222:WLR393225 WBV393222:WBV393225 VRZ393222:VRZ393225 VID393222:VID393225 UYH393222:UYH393225 UOL393222:UOL393225 UEP393222:UEP393225 TUT393222:TUT393225 TKX393222:TKX393225 TBB393222:TBB393225 SRF393222:SRF393225 SHJ393222:SHJ393225 RXN393222:RXN393225 RNR393222:RNR393225 RDV393222:RDV393225 QTZ393222:QTZ393225 QKD393222:QKD393225 QAH393222:QAH393225 PQL393222:PQL393225 PGP393222:PGP393225 OWT393222:OWT393225 OMX393222:OMX393225 ODB393222:ODB393225 NTF393222:NTF393225 NJJ393222:NJJ393225 MZN393222:MZN393225 MPR393222:MPR393225 MFV393222:MFV393225 LVZ393222:LVZ393225 LMD393222:LMD393225 LCH393222:LCH393225 KSL393222:KSL393225 KIP393222:KIP393225 JYT393222:JYT393225 JOX393222:JOX393225 JFB393222:JFB393225 IVF393222:IVF393225 ILJ393222:ILJ393225 IBN393222:IBN393225 HRR393222:HRR393225 HHV393222:HHV393225 GXZ393222:GXZ393225 GOD393222:GOD393225 GEH393222:GEH393225 FUL393222:FUL393225 FKP393222:FKP393225 FAT393222:FAT393225 EQX393222:EQX393225 EHB393222:EHB393225 DXF393222:DXF393225 DNJ393222:DNJ393225 DDN393222:DDN393225 CTR393222:CTR393225 CJV393222:CJV393225 BZZ393222:BZZ393225 BQD393222:BQD393225 BGH393222:BGH393225 AWL393222:AWL393225 AMP393222:AMP393225 ACT393222:ACT393225 SX393222:SX393225 JB393222:JB393225 F393222:F393225 WVN327686:WVN327689 WLR327686:WLR327689 WBV327686:WBV327689 VRZ327686:VRZ327689 VID327686:VID327689 UYH327686:UYH327689 UOL327686:UOL327689 UEP327686:UEP327689 TUT327686:TUT327689 TKX327686:TKX327689 TBB327686:TBB327689 SRF327686:SRF327689 SHJ327686:SHJ327689 RXN327686:RXN327689 RNR327686:RNR327689 RDV327686:RDV327689 QTZ327686:QTZ327689 QKD327686:QKD327689 QAH327686:QAH327689 PQL327686:PQL327689 PGP327686:PGP327689 OWT327686:OWT327689 OMX327686:OMX327689 ODB327686:ODB327689 NTF327686:NTF327689 NJJ327686:NJJ327689 MZN327686:MZN327689 MPR327686:MPR327689 MFV327686:MFV327689 LVZ327686:LVZ327689 LMD327686:LMD327689 LCH327686:LCH327689 KSL327686:KSL327689 KIP327686:KIP327689 JYT327686:JYT327689 JOX327686:JOX327689 JFB327686:JFB327689 IVF327686:IVF327689 ILJ327686:ILJ327689 IBN327686:IBN327689 HRR327686:HRR327689 HHV327686:HHV327689 GXZ327686:GXZ327689 GOD327686:GOD327689 GEH327686:GEH327689 FUL327686:FUL327689 FKP327686:FKP327689 FAT327686:FAT327689 EQX327686:EQX327689 EHB327686:EHB327689 DXF327686:DXF327689 DNJ327686:DNJ327689 DDN327686:DDN327689 CTR327686:CTR327689 CJV327686:CJV327689 BZZ327686:BZZ327689 BQD327686:BQD327689 BGH327686:BGH327689 AWL327686:AWL327689 AMP327686:AMP327689 ACT327686:ACT327689 SX327686:SX327689 JB327686:JB327689 F327686:F327689 WVN262150:WVN262153 WLR262150:WLR262153 WBV262150:WBV262153 VRZ262150:VRZ262153 VID262150:VID262153 UYH262150:UYH262153 UOL262150:UOL262153 UEP262150:UEP262153 TUT262150:TUT262153 TKX262150:TKX262153 TBB262150:TBB262153 SRF262150:SRF262153 SHJ262150:SHJ262153 RXN262150:RXN262153 RNR262150:RNR262153 RDV262150:RDV262153 QTZ262150:QTZ262153 QKD262150:QKD262153 QAH262150:QAH262153 PQL262150:PQL262153 PGP262150:PGP262153 OWT262150:OWT262153 OMX262150:OMX262153 ODB262150:ODB262153 NTF262150:NTF262153 NJJ262150:NJJ262153 MZN262150:MZN262153 MPR262150:MPR262153 MFV262150:MFV262153 LVZ262150:LVZ262153 LMD262150:LMD262153 LCH262150:LCH262153 KSL262150:KSL262153 KIP262150:KIP262153 JYT262150:JYT262153 JOX262150:JOX262153 JFB262150:JFB262153 IVF262150:IVF262153 ILJ262150:ILJ262153 IBN262150:IBN262153 HRR262150:HRR262153 HHV262150:HHV262153 GXZ262150:GXZ262153 GOD262150:GOD262153 GEH262150:GEH262153 FUL262150:FUL262153 FKP262150:FKP262153 FAT262150:FAT262153 EQX262150:EQX262153 EHB262150:EHB262153 DXF262150:DXF262153 DNJ262150:DNJ262153 DDN262150:DDN262153 CTR262150:CTR262153 CJV262150:CJV262153 BZZ262150:BZZ262153 BQD262150:BQD262153 BGH262150:BGH262153 AWL262150:AWL262153 AMP262150:AMP262153 ACT262150:ACT262153 SX262150:SX262153 JB262150:JB262153 F262150:F262153 WVN196614:WVN196617 WLR196614:WLR196617 WBV196614:WBV196617 VRZ196614:VRZ196617 VID196614:VID196617 UYH196614:UYH196617 UOL196614:UOL196617 UEP196614:UEP196617 TUT196614:TUT196617 TKX196614:TKX196617 TBB196614:TBB196617 SRF196614:SRF196617 SHJ196614:SHJ196617 RXN196614:RXN196617 RNR196614:RNR196617 RDV196614:RDV196617 QTZ196614:QTZ196617 QKD196614:QKD196617 QAH196614:QAH196617 PQL196614:PQL196617 PGP196614:PGP196617 OWT196614:OWT196617 OMX196614:OMX196617 ODB196614:ODB196617 NTF196614:NTF196617 NJJ196614:NJJ196617 MZN196614:MZN196617 MPR196614:MPR196617 MFV196614:MFV196617 LVZ196614:LVZ196617 LMD196614:LMD196617 LCH196614:LCH196617 KSL196614:KSL196617 KIP196614:KIP196617 JYT196614:JYT196617 JOX196614:JOX196617 JFB196614:JFB196617 IVF196614:IVF196617 ILJ196614:ILJ196617 IBN196614:IBN196617 HRR196614:HRR196617 HHV196614:HHV196617 GXZ196614:GXZ196617 GOD196614:GOD196617 GEH196614:GEH196617 FUL196614:FUL196617 FKP196614:FKP196617 FAT196614:FAT196617 EQX196614:EQX196617 EHB196614:EHB196617 DXF196614:DXF196617 DNJ196614:DNJ196617 DDN196614:DDN196617 CTR196614:CTR196617 CJV196614:CJV196617 BZZ196614:BZZ196617 BQD196614:BQD196617 BGH196614:BGH196617 AWL196614:AWL196617 AMP196614:AMP196617 ACT196614:ACT196617 SX196614:SX196617 JB196614:JB196617 F196614:F196617 WVN131078:WVN131081 WLR131078:WLR131081 WBV131078:WBV131081 VRZ131078:VRZ131081 VID131078:VID131081 UYH131078:UYH131081 UOL131078:UOL131081 UEP131078:UEP131081 TUT131078:TUT131081 TKX131078:TKX131081 TBB131078:TBB131081 SRF131078:SRF131081 SHJ131078:SHJ131081 RXN131078:RXN131081 RNR131078:RNR131081 RDV131078:RDV131081 QTZ131078:QTZ131081 QKD131078:QKD131081 QAH131078:QAH131081 PQL131078:PQL131081 PGP131078:PGP131081 OWT131078:OWT131081 OMX131078:OMX131081 ODB131078:ODB131081 NTF131078:NTF131081 NJJ131078:NJJ131081 MZN131078:MZN131081 MPR131078:MPR131081 MFV131078:MFV131081 LVZ131078:LVZ131081 LMD131078:LMD131081 LCH131078:LCH131081 KSL131078:KSL131081 KIP131078:KIP131081 JYT131078:JYT131081 JOX131078:JOX131081 JFB131078:JFB131081 IVF131078:IVF131081 ILJ131078:ILJ131081 IBN131078:IBN131081 HRR131078:HRR131081 HHV131078:HHV131081 GXZ131078:GXZ131081 GOD131078:GOD131081 GEH131078:GEH131081 FUL131078:FUL131081 FKP131078:FKP131081 FAT131078:FAT131081 EQX131078:EQX131081 EHB131078:EHB131081 DXF131078:DXF131081 DNJ131078:DNJ131081 DDN131078:DDN131081 CTR131078:CTR131081 CJV131078:CJV131081 BZZ131078:BZZ131081 BQD131078:BQD131081 BGH131078:BGH131081 AWL131078:AWL131081 AMP131078:AMP131081 ACT131078:ACT131081 SX131078:SX131081 JB131078:JB131081 F131078:F131081 WVN65542:WVN65545 WLR65542:WLR65545 WBV65542:WBV65545 VRZ65542:VRZ65545 VID65542:VID65545 UYH65542:UYH65545 UOL65542:UOL65545 UEP65542:UEP65545 TUT65542:TUT65545 TKX65542:TKX65545 TBB65542:TBB65545 SRF65542:SRF65545 SHJ65542:SHJ65545 RXN65542:RXN65545 RNR65542:RNR65545 RDV65542:RDV65545 QTZ65542:QTZ65545 QKD65542:QKD65545 QAH65542:QAH65545 PQL65542:PQL65545 PGP65542:PGP65545 OWT65542:OWT65545 OMX65542:OMX65545 ODB65542:ODB65545 NTF65542:NTF65545 NJJ65542:NJJ65545 MZN65542:MZN65545 MPR65542:MPR65545 MFV65542:MFV65545 LVZ65542:LVZ65545 LMD65542:LMD65545 LCH65542:LCH65545 KSL65542:KSL65545 KIP65542:KIP65545 JYT65542:JYT65545 JOX65542:JOX65545 JFB65542:JFB65545 IVF65542:IVF65545 ILJ65542:ILJ65545 IBN65542:IBN65545 HRR65542:HRR65545 HHV65542:HHV65545 GXZ65542:GXZ65545 GOD65542:GOD65545 GEH65542:GEH65545 FUL65542:FUL65545 FKP65542:FKP65545 FAT65542:FAT65545 EQX65542:EQX65545 EHB65542:EHB65545 DXF65542:DXF65545 DNJ65542:DNJ65545 DDN65542:DDN65545 CTR65542:CTR65545 CJV65542:CJV65545 BZZ65542:BZZ65545 BQD65542:BQD65545 BGH65542:BGH65545 AWL65542:AWL65545 AMP65542:AMP65545 ACT65542:ACT65545 SX65542:SX65545 JB65542:JB65545 F65542:F65545 WVN8:WVN11 WLR8:WLR11 WBV8:WBV11 VRZ8:VRZ11 VID8:VID11 UYH8:UYH11 UOL8:UOL11 UEP8:UEP11 TUT8:TUT11 TKX8:TKX11 TBB8:TBB11 SRF8:SRF11 SHJ8:SHJ11 RXN8:RXN11 RNR8:RNR11 RDV8:RDV11 QTZ8:QTZ11 QKD8:QKD11 QAH8:QAH11 PQL8:PQL11 PGP8:PGP11 OWT8:OWT11 OMX8:OMX11 ODB8:ODB11 NTF8:NTF11 NJJ8:NJJ11 MZN8:MZN11 MPR8:MPR11 MFV8:MFV11 LVZ8:LVZ11 LMD8:LMD11 LCH8:LCH11 KSL8:KSL11 KIP8:KIP11 JYT8:JYT11 JOX8:JOX11 JFB8:JFB11 IVF8:IVF11 ILJ8:ILJ11 IBN8:IBN11 HRR8:HRR11 HHV8:HHV11 GXZ8:GXZ11 GOD8:GOD11 GEH8:GEH11 FUL8:FUL11 FKP8:FKP11 FAT8:FAT11 EQX8:EQX11 EHB8:EHB11 DXF8:DXF11 DNJ8:DNJ11 DDN8:DDN11 CTR8:CTR11 CJV8:CJV11 BZZ8:BZZ11 BQD8:BQD11 BGH8:BGH11 AWL8:AWL11 AMP8:AMP11 ACT8:ACT11 SX8:SX11 JB8:JB11">
      <formula1>$B$50:$B$51</formula1>
    </dataValidation>
    <dataValidation type="list" allowBlank="1" showInputMessage="1" showErrorMessage="1" sqref="E65556:F65556 WVM983060:WVN983060 WLQ983060:WLR983060 WBU983060:WBV983060 VRY983060:VRZ983060 VIC983060:VID983060 UYG983060:UYH983060 UOK983060:UOL983060 UEO983060:UEP983060 TUS983060:TUT983060 TKW983060:TKX983060 TBA983060:TBB983060 SRE983060:SRF983060 SHI983060:SHJ983060 RXM983060:RXN983060 RNQ983060:RNR983060 RDU983060:RDV983060 QTY983060:QTZ983060 QKC983060:QKD983060 QAG983060:QAH983060 PQK983060:PQL983060 PGO983060:PGP983060 OWS983060:OWT983060 OMW983060:OMX983060 ODA983060:ODB983060 NTE983060:NTF983060 NJI983060:NJJ983060 MZM983060:MZN983060 MPQ983060:MPR983060 MFU983060:MFV983060 LVY983060:LVZ983060 LMC983060:LMD983060 LCG983060:LCH983060 KSK983060:KSL983060 KIO983060:KIP983060 JYS983060:JYT983060 JOW983060:JOX983060 JFA983060:JFB983060 IVE983060:IVF983060 ILI983060:ILJ983060 IBM983060:IBN983060 HRQ983060:HRR983060 HHU983060:HHV983060 GXY983060:GXZ983060 GOC983060:GOD983060 GEG983060:GEH983060 FUK983060:FUL983060 FKO983060:FKP983060 FAS983060:FAT983060 EQW983060:EQX983060 EHA983060:EHB983060 DXE983060:DXF983060 DNI983060:DNJ983060 DDM983060:DDN983060 CTQ983060:CTR983060 CJU983060:CJV983060 BZY983060:BZZ983060 BQC983060:BQD983060 BGG983060:BGH983060 AWK983060:AWL983060 AMO983060:AMP983060 ACS983060:ACT983060 SW983060:SX983060 JA983060:JB983060 E983060:F983060 WVM917524:WVN917524 WLQ917524:WLR917524 WBU917524:WBV917524 VRY917524:VRZ917524 VIC917524:VID917524 UYG917524:UYH917524 UOK917524:UOL917524 UEO917524:UEP917524 TUS917524:TUT917524 TKW917524:TKX917524 TBA917524:TBB917524 SRE917524:SRF917524 SHI917524:SHJ917524 RXM917524:RXN917524 RNQ917524:RNR917524 RDU917524:RDV917524 QTY917524:QTZ917524 QKC917524:QKD917524 QAG917524:QAH917524 PQK917524:PQL917524 PGO917524:PGP917524 OWS917524:OWT917524 OMW917524:OMX917524 ODA917524:ODB917524 NTE917524:NTF917524 NJI917524:NJJ917524 MZM917524:MZN917524 MPQ917524:MPR917524 MFU917524:MFV917524 LVY917524:LVZ917524 LMC917524:LMD917524 LCG917524:LCH917524 KSK917524:KSL917524 KIO917524:KIP917524 JYS917524:JYT917524 JOW917524:JOX917524 JFA917524:JFB917524 IVE917524:IVF917524 ILI917524:ILJ917524 IBM917524:IBN917524 HRQ917524:HRR917524 HHU917524:HHV917524 GXY917524:GXZ917524 GOC917524:GOD917524 GEG917524:GEH917524 FUK917524:FUL917524 FKO917524:FKP917524 FAS917524:FAT917524 EQW917524:EQX917524 EHA917524:EHB917524 DXE917524:DXF917524 DNI917524:DNJ917524 DDM917524:DDN917524 CTQ917524:CTR917524 CJU917524:CJV917524 BZY917524:BZZ917524 BQC917524:BQD917524 BGG917524:BGH917524 AWK917524:AWL917524 AMO917524:AMP917524 ACS917524:ACT917524 SW917524:SX917524 JA917524:JB917524 E917524:F917524 WVM851988:WVN851988 WLQ851988:WLR851988 WBU851988:WBV851988 VRY851988:VRZ851988 VIC851988:VID851988 UYG851988:UYH851988 UOK851988:UOL851988 UEO851988:UEP851988 TUS851988:TUT851988 TKW851988:TKX851988 TBA851988:TBB851988 SRE851988:SRF851988 SHI851988:SHJ851988 RXM851988:RXN851988 RNQ851988:RNR851988 RDU851988:RDV851988 QTY851988:QTZ851988 QKC851988:QKD851988 QAG851988:QAH851988 PQK851988:PQL851988 PGO851988:PGP851988 OWS851988:OWT851988 OMW851988:OMX851988 ODA851988:ODB851988 NTE851988:NTF851988 NJI851988:NJJ851988 MZM851988:MZN851988 MPQ851988:MPR851988 MFU851988:MFV851988 LVY851988:LVZ851988 LMC851988:LMD851988 LCG851988:LCH851988 KSK851988:KSL851988 KIO851988:KIP851988 JYS851988:JYT851988 JOW851988:JOX851988 JFA851988:JFB851988 IVE851988:IVF851988 ILI851988:ILJ851988 IBM851988:IBN851988 HRQ851988:HRR851988 HHU851988:HHV851988 GXY851988:GXZ851988 GOC851988:GOD851988 GEG851988:GEH851988 FUK851988:FUL851988 FKO851988:FKP851988 FAS851988:FAT851988 EQW851988:EQX851988 EHA851988:EHB851988 DXE851988:DXF851988 DNI851988:DNJ851988 DDM851988:DDN851988 CTQ851988:CTR851988 CJU851988:CJV851988 BZY851988:BZZ851988 BQC851988:BQD851988 BGG851988:BGH851988 AWK851988:AWL851988 AMO851988:AMP851988 ACS851988:ACT851988 SW851988:SX851988 JA851988:JB851988 E851988:F851988 WVM786452:WVN786452 WLQ786452:WLR786452 WBU786452:WBV786452 VRY786452:VRZ786452 VIC786452:VID786452 UYG786452:UYH786452 UOK786452:UOL786452 UEO786452:UEP786452 TUS786452:TUT786452 TKW786452:TKX786452 TBA786452:TBB786452 SRE786452:SRF786452 SHI786452:SHJ786452 RXM786452:RXN786452 RNQ786452:RNR786452 RDU786452:RDV786452 QTY786452:QTZ786452 QKC786452:QKD786452 QAG786452:QAH786452 PQK786452:PQL786452 PGO786452:PGP786452 OWS786452:OWT786452 OMW786452:OMX786452 ODA786452:ODB786452 NTE786452:NTF786452 NJI786452:NJJ786452 MZM786452:MZN786452 MPQ786452:MPR786452 MFU786452:MFV786452 LVY786452:LVZ786452 LMC786452:LMD786452 LCG786452:LCH786452 KSK786452:KSL786452 KIO786452:KIP786452 JYS786452:JYT786452 JOW786452:JOX786452 JFA786452:JFB786452 IVE786452:IVF786452 ILI786452:ILJ786452 IBM786452:IBN786452 HRQ786452:HRR786452 HHU786452:HHV786452 GXY786452:GXZ786452 GOC786452:GOD786452 GEG786452:GEH786452 FUK786452:FUL786452 FKO786452:FKP786452 FAS786452:FAT786452 EQW786452:EQX786452 EHA786452:EHB786452 DXE786452:DXF786452 DNI786452:DNJ786452 DDM786452:DDN786452 CTQ786452:CTR786452 CJU786452:CJV786452 BZY786452:BZZ786452 BQC786452:BQD786452 BGG786452:BGH786452 AWK786452:AWL786452 AMO786452:AMP786452 ACS786452:ACT786452 SW786452:SX786452 JA786452:JB786452 E786452:F786452 WVM720916:WVN720916 WLQ720916:WLR720916 WBU720916:WBV720916 VRY720916:VRZ720916 VIC720916:VID720916 UYG720916:UYH720916 UOK720916:UOL720916 UEO720916:UEP720916 TUS720916:TUT720916 TKW720916:TKX720916 TBA720916:TBB720916 SRE720916:SRF720916 SHI720916:SHJ720916 RXM720916:RXN720916 RNQ720916:RNR720916 RDU720916:RDV720916 QTY720916:QTZ720916 QKC720916:QKD720916 QAG720916:QAH720916 PQK720916:PQL720916 PGO720916:PGP720916 OWS720916:OWT720916 OMW720916:OMX720916 ODA720916:ODB720916 NTE720916:NTF720916 NJI720916:NJJ720916 MZM720916:MZN720916 MPQ720916:MPR720916 MFU720916:MFV720916 LVY720916:LVZ720916 LMC720916:LMD720916 LCG720916:LCH720916 KSK720916:KSL720916 KIO720916:KIP720916 JYS720916:JYT720916 JOW720916:JOX720916 JFA720916:JFB720916 IVE720916:IVF720916 ILI720916:ILJ720916 IBM720916:IBN720916 HRQ720916:HRR720916 HHU720916:HHV720916 GXY720916:GXZ720916 GOC720916:GOD720916 GEG720916:GEH720916 FUK720916:FUL720916 FKO720916:FKP720916 FAS720916:FAT720916 EQW720916:EQX720916 EHA720916:EHB720916 DXE720916:DXF720916 DNI720916:DNJ720916 DDM720916:DDN720916 CTQ720916:CTR720916 CJU720916:CJV720916 BZY720916:BZZ720916 BQC720916:BQD720916 BGG720916:BGH720916 AWK720916:AWL720916 AMO720916:AMP720916 ACS720916:ACT720916 SW720916:SX720916 JA720916:JB720916 E720916:F720916 WVM655380:WVN655380 WLQ655380:WLR655380 WBU655380:WBV655380 VRY655380:VRZ655380 VIC655380:VID655380 UYG655380:UYH655380 UOK655380:UOL655380 UEO655380:UEP655380 TUS655380:TUT655380 TKW655380:TKX655380 TBA655380:TBB655380 SRE655380:SRF655380 SHI655380:SHJ655380 RXM655380:RXN655380 RNQ655380:RNR655380 RDU655380:RDV655380 QTY655380:QTZ655380 QKC655380:QKD655380 QAG655380:QAH655380 PQK655380:PQL655380 PGO655380:PGP655380 OWS655380:OWT655380 OMW655380:OMX655380 ODA655380:ODB655380 NTE655380:NTF655380 NJI655380:NJJ655380 MZM655380:MZN655380 MPQ655380:MPR655380 MFU655380:MFV655380 LVY655380:LVZ655380 LMC655380:LMD655380 LCG655380:LCH655380 KSK655380:KSL655380 KIO655380:KIP655380 JYS655380:JYT655380 JOW655380:JOX655380 JFA655380:JFB655380 IVE655380:IVF655380 ILI655380:ILJ655380 IBM655380:IBN655380 HRQ655380:HRR655380 HHU655380:HHV655380 GXY655380:GXZ655380 GOC655380:GOD655380 GEG655380:GEH655380 FUK655380:FUL655380 FKO655380:FKP655380 FAS655380:FAT655380 EQW655380:EQX655380 EHA655380:EHB655380 DXE655380:DXF655380 DNI655380:DNJ655380 DDM655380:DDN655380 CTQ655380:CTR655380 CJU655380:CJV655380 BZY655380:BZZ655380 BQC655380:BQD655380 BGG655380:BGH655380 AWK655380:AWL655380 AMO655380:AMP655380 ACS655380:ACT655380 SW655380:SX655380 JA655380:JB655380 E655380:F655380 WVM589844:WVN589844 WLQ589844:WLR589844 WBU589844:WBV589844 VRY589844:VRZ589844 VIC589844:VID589844 UYG589844:UYH589844 UOK589844:UOL589844 UEO589844:UEP589844 TUS589844:TUT589844 TKW589844:TKX589844 TBA589844:TBB589844 SRE589844:SRF589844 SHI589844:SHJ589844 RXM589844:RXN589844 RNQ589844:RNR589844 RDU589844:RDV589844 QTY589844:QTZ589844 QKC589844:QKD589844 QAG589844:QAH589844 PQK589844:PQL589844 PGO589844:PGP589844 OWS589844:OWT589844 OMW589844:OMX589844 ODA589844:ODB589844 NTE589844:NTF589844 NJI589844:NJJ589844 MZM589844:MZN589844 MPQ589844:MPR589844 MFU589844:MFV589844 LVY589844:LVZ589844 LMC589844:LMD589844 LCG589844:LCH589844 KSK589844:KSL589844 KIO589844:KIP589844 JYS589844:JYT589844 JOW589844:JOX589844 JFA589844:JFB589844 IVE589844:IVF589844 ILI589844:ILJ589844 IBM589844:IBN589844 HRQ589844:HRR589844 HHU589844:HHV589844 GXY589844:GXZ589844 GOC589844:GOD589844 GEG589844:GEH589844 FUK589844:FUL589844 FKO589844:FKP589844 FAS589844:FAT589844 EQW589844:EQX589844 EHA589844:EHB589844 DXE589844:DXF589844 DNI589844:DNJ589844 DDM589844:DDN589844 CTQ589844:CTR589844 CJU589844:CJV589844 BZY589844:BZZ589844 BQC589844:BQD589844 BGG589844:BGH589844 AWK589844:AWL589844 AMO589844:AMP589844 ACS589844:ACT589844 SW589844:SX589844 JA589844:JB589844 E589844:F589844 WVM524308:WVN524308 WLQ524308:WLR524308 WBU524308:WBV524308 VRY524308:VRZ524308 VIC524308:VID524308 UYG524308:UYH524308 UOK524308:UOL524308 UEO524308:UEP524308 TUS524308:TUT524308 TKW524308:TKX524308 TBA524308:TBB524308 SRE524308:SRF524308 SHI524308:SHJ524308 RXM524308:RXN524308 RNQ524308:RNR524308 RDU524308:RDV524308 QTY524308:QTZ524308 QKC524308:QKD524308 QAG524308:QAH524308 PQK524308:PQL524308 PGO524308:PGP524308 OWS524308:OWT524308 OMW524308:OMX524308 ODA524308:ODB524308 NTE524308:NTF524308 NJI524308:NJJ524308 MZM524308:MZN524308 MPQ524308:MPR524308 MFU524308:MFV524308 LVY524308:LVZ524308 LMC524308:LMD524308 LCG524308:LCH524308 KSK524308:KSL524308 KIO524308:KIP524308 JYS524308:JYT524308 JOW524308:JOX524308 JFA524308:JFB524308 IVE524308:IVF524308 ILI524308:ILJ524308 IBM524308:IBN524308 HRQ524308:HRR524308 HHU524308:HHV524308 GXY524308:GXZ524308 GOC524308:GOD524308 GEG524308:GEH524308 FUK524308:FUL524308 FKO524308:FKP524308 FAS524308:FAT524308 EQW524308:EQX524308 EHA524308:EHB524308 DXE524308:DXF524308 DNI524308:DNJ524308 DDM524308:DDN524308 CTQ524308:CTR524308 CJU524308:CJV524308 BZY524308:BZZ524308 BQC524308:BQD524308 BGG524308:BGH524308 AWK524308:AWL524308 AMO524308:AMP524308 ACS524308:ACT524308 SW524308:SX524308 JA524308:JB524308 E524308:F524308 WVM458772:WVN458772 WLQ458772:WLR458772 WBU458772:WBV458772 VRY458772:VRZ458772 VIC458772:VID458772 UYG458772:UYH458772 UOK458772:UOL458772 UEO458772:UEP458772 TUS458772:TUT458772 TKW458772:TKX458772 TBA458772:TBB458772 SRE458772:SRF458772 SHI458772:SHJ458772 RXM458772:RXN458772 RNQ458772:RNR458772 RDU458772:RDV458772 QTY458772:QTZ458772 QKC458772:QKD458772 QAG458772:QAH458772 PQK458772:PQL458772 PGO458772:PGP458772 OWS458772:OWT458772 OMW458772:OMX458772 ODA458772:ODB458772 NTE458772:NTF458772 NJI458772:NJJ458772 MZM458772:MZN458772 MPQ458772:MPR458772 MFU458772:MFV458772 LVY458772:LVZ458772 LMC458772:LMD458772 LCG458772:LCH458772 KSK458772:KSL458772 KIO458772:KIP458772 JYS458772:JYT458772 JOW458772:JOX458772 JFA458772:JFB458772 IVE458772:IVF458772 ILI458772:ILJ458772 IBM458772:IBN458772 HRQ458772:HRR458772 HHU458772:HHV458772 GXY458772:GXZ458772 GOC458772:GOD458772 GEG458772:GEH458772 FUK458772:FUL458772 FKO458772:FKP458772 FAS458772:FAT458772 EQW458772:EQX458772 EHA458772:EHB458772 DXE458772:DXF458772 DNI458772:DNJ458772 DDM458772:DDN458772 CTQ458772:CTR458772 CJU458772:CJV458772 BZY458772:BZZ458772 BQC458772:BQD458772 BGG458772:BGH458772 AWK458772:AWL458772 AMO458772:AMP458772 ACS458772:ACT458772 SW458772:SX458772 JA458772:JB458772 E458772:F458772 WVM393236:WVN393236 WLQ393236:WLR393236 WBU393236:WBV393236 VRY393236:VRZ393236 VIC393236:VID393236 UYG393236:UYH393236 UOK393236:UOL393236 UEO393236:UEP393236 TUS393236:TUT393236 TKW393236:TKX393236 TBA393236:TBB393236 SRE393236:SRF393236 SHI393236:SHJ393236 RXM393236:RXN393236 RNQ393236:RNR393236 RDU393236:RDV393236 QTY393236:QTZ393236 QKC393236:QKD393236 QAG393236:QAH393236 PQK393236:PQL393236 PGO393236:PGP393236 OWS393236:OWT393236 OMW393236:OMX393236 ODA393236:ODB393236 NTE393236:NTF393236 NJI393236:NJJ393236 MZM393236:MZN393236 MPQ393236:MPR393236 MFU393236:MFV393236 LVY393236:LVZ393236 LMC393236:LMD393236 LCG393236:LCH393236 KSK393236:KSL393236 KIO393236:KIP393236 JYS393236:JYT393236 JOW393236:JOX393236 JFA393236:JFB393236 IVE393236:IVF393236 ILI393236:ILJ393236 IBM393236:IBN393236 HRQ393236:HRR393236 HHU393236:HHV393236 GXY393236:GXZ393236 GOC393236:GOD393236 GEG393236:GEH393236 FUK393236:FUL393236 FKO393236:FKP393236 FAS393236:FAT393236 EQW393236:EQX393236 EHA393236:EHB393236 DXE393236:DXF393236 DNI393236:DNJ393236 DDM393236:DDN393236 CTQ393236:CTR393236 CJU393236:CJV393236 BZY393236:BZZ393236 BQC393236:BQD393236 BGG393236:BGH393236 AWK393236:AWL393236 AMO393236:AMP393236 ACS393236:ACT393236 SW393236:SX393236 JA393236:JB393236 E393236:F393236 WVM327700:WVN327700 WLQ327700:WLR327700 WBU327700:WBV327700 VRY327700:VRZ327700 VIC327700:VID327700 UYG327700:UYH327700 UOK327700:UOL327700 UEO327700:UEP327700 TUS327700:TUT327700 TKW327700:TKX327700 TBA327700:TBB327700 SRE327700:SRF327700 SHI327700:SHJ327700 RXM327700:RXN327700 RNQ327700:RNR327700 RDU327700:RDV327700 QTY327700:QTZ327700 QKC327700:QKD327700 QAG327700:QAH327700 PQK327700:PQL327700 PGO327700:PGP327700 OWS327700:OWT327700 OMW327700:OMX327700 ODA327700:ODB327700 NTE327700:NTF327700 NJI327700:NJJ327700 MZM327700:MZN327700 MPQ327700:MPR327700 MFU327700:MFV327700 LVY327700:LVZ327700 LMC327700:LMD327700 LCG327700:LCH327700 KSK327700:KSL327700 KIO327700:KIP327700 JYS327700:JYT327700 JOW327700:JOX327700 JFA327700:JFB327700 IVE327700:IVF327700 ILI327700:ILJ327700 IBM327700:IBN327700 HRQ327700:HRR327700 HHU327700:HHV327700 GXY327700:GXZ327700 GOC327700:GOD327700 GEG327700:GEH327700 FUK327700:FUL327700 FKO327700:FKP327700 FAS327700:FAT327700 EQW327700:EQX327700 EHA327700:EHB327700 DXE327700:DXF327700 DNI327700:DNJ327700 DDM327700:DDN327700 CTQ327700:CTR327700 CJU327700:CJV327700 BZY327700:BZZ327700 BQC327700:BQD327700 BGG327700:BGH327700 AWK327700:AWL327700 AMO327700:AMP327700 ACS327700:ACT327700 SW327700:SX327700 JA327700:JB327700 E327700:F327700 WVM262164:WVN262164 WLQ262164:WLR262164 WBU262164:WBV262164 VRY262164:VRZ262164 VIC262164:VID262164 UYG262164:UYH262164 UOK262164:UOL262164 UEO262164:UEP262164 TUS262164:TUT262164 TKW262164:TKX262164 TBA262164:TBB262164 SRE262164:SRF262164 SHI262164:SHJ262164 RXM262164:RXN262164 RNQ262164:RNR262164 RDU262164:RDV262164 QTY262164:QTZ262164 QKC262164:QKD262164 QAG262164:QAH262164 PQK262164:PQL262164 PGO262164:PGP262164 OWS262164:OWT262164 OMW262164:OMX262164 ODA262164:ODB262164 NTE262164:NTF262164 NJI262164:NJJ262164 MZM262164:MZN262164 MPQ262164:MPR262164 MFU262164:MFV262164 LVY262164:LVZ262164 LMC262164:LMD262164 LCG262164:LCH262164 KSK262164:KSL262164 KIO262164:KIP262164 JYS262164:JYT262164 JOW262164:JOX262164 JFA262164:JFB262164 IVE262164:IVF262164 ILI262164:ILJ262164 IBM262164:IBN262164 HRQ262164:HRR262164 HHU262164:HHV262164 GXY262164:GXZ262164 GOC262164:GOD262164 GEG262164:GEH262164 FUK262164:FUL262164 FKO262164:FKP262164 FAS262164:FAT262164 EQW262164:EQX262164 EHA262164:EHB262164 DXE262164:DXF262164 DNI262164:DNJ262164 DDM262164:DDN262164 CTQ262164:CTR262164 CJU262164:CJV262164 BZY262164:BZZ262164 BQC262164:BQD262164 BGG262164:BGH262164 AWK262164:AWL262164 AMO262164:AMP262164 ACS262164:ACT262164 SW262164:SX262164 JA262164:JB262164 E262164:F262164 WVM196628:WVN196628 WLQ196628:WLR196628 WBU196628:WBV196628 VRY196628:VRZ196628 VIC196628:VID196628 UYG196628:UYH196628 UOK196628:UOL196628 UEO196628:UEP196628 TUS196628:TUT196628 TKW196628:TKX196628 TBA196628:TBB196628 SRE196628:SRF196628 SHI196628:SHJ196628 RXM196628:RXN196628 RNQ196628:RNR196628 RDU196628:RDV196628 QTY196628:QTZ196628 QKC196628:QKD196628 QAG196628:QAH196628 PQK196628:PQL196628 PGO196628:PGP196628 OWS196628:OWT196628 OMW196628:OMX196628 ODA196628:ODB196628 NTE196628:NTF196628 NJI196628:NJJ196628 MZM196628:MZN196628 MPQ196628:MPR196628 MFU196628:MFV196628 LVY196628:LVZ196628 LMC196628:LMD196628 LCG196628:LCH196628 KSK196628:KSL196628 KIO196628:KIP196628 JYS196628:JYT196628 JOW196628:JOX196628 JFA196628:JFB196628 IVE196628:IVF196628 ILI196628:ILJ196628 IBM196628:IBN196628 HRQ196628:HRR196628 HHU196628:HHV196628 GXY196628:GXZ196628 GOC196628:GOD196628 GEG196628:GEH196628 FUK196628:FUL196628 FKO196628:FKP196628 FAS196628:FAT196628 EQW196628:EQX196628 EHA196628:EHB196628 DXE196628:DXF196628 DNI196628:DNJ196628 DDM196628:DDN196628 CTQ196628:CTR196628 CJU196628:CJV196628 BZY196628:BZZ196628 BQC196628:BQD196628 BGG196628:BGH196628 AWK196628:AWL196628 AMO196628:AMP196628 ACS196628:ACT196628 SW196628:SX196628 JA196628:JB196628 E196628:F196628 WVM131092:WVN131092 WLQ131092:WLR131092 WBU131092:WBV131092 VRY131092:VRZ131092 VIC131092:VID131092 UYG131092:UYH131092 UOK131092:UOL131092 UEO131092:UEP131092 TUS131092:TUT131092 TKW131092:TKX131092 TBA131092:TBB131092 SRE131092:SRF131092 SHI131092:SHJ131092 RXM131092:RXN131092 RNQ131092:RNR131092 RDU131092:RDV131092 QTY131092:QTZ131092 QKC131092:QKD131092 QAG131092:QAH131092 PQK131092:PQL131092 PGO131092:PGP131092 OWS131092:OWT131092 OMW131092:OMX131092 ODA131092:ODB131092 NTE131092:NTF131092 NJI131092:NJJ131092 MZM131092:MZN131092 MPQ131092:MPR131092 MFU131092:MFV131092 LVY131092:LVZ131092 LMC131092:LMD131092 LCG131092:LCH131092 KSK131092:KSL131092 KIO131092:KIP131092 JYS131092:JYT131092 JOW131092:JOX131092 JFA131092:JFB131092 IVE131092:IVF131092 ILI131092:ILJ131092 IBM131092:IBN131092 HRQ131092:HRR131092 HHU131092:HHV131092 GXY131092:GXZ131092 GOC131092:GOD131092 GEG131092:GEH131092 FUK131092:FUL131092 FKO131092:FKP131092 FAS131092:FAT131092 EQW131092:EQX131092 EHA131092:EHB131092 DXE131092:DXF131092 DNI131092:DNJ131092 DDM131092:DDN131092 CTQ131092:CTR131092 CJU131092:CJV131092 BZY131092:BZZ131092 BQC131092:BQD131092 BGG131092:BGH131092 AWK131092:AWL131092 AMO131092:AMP131092 ACS131092:ACT131092 SW131092:SX131092 JA131092:JB131092 E131092:F131092 WVM65556:WVN65556 WLQ65556:WLR65556 WBU65556:WBV65556 VRY65556:VRZ65556 VIC65556:VID65556 UYG65556:UYH65556 UOK65556:UOL65556 UEO65556:UEP65556 TUS65556:TUT65556 TKW65556:TKX65556 TBA65556:TBB65556 SRE65556:SRF65556 SHI65556:SHJ65556 RXM65556:RXN65556 RNQ65556:RNR65556 RDU65556:RDV65556 QTY65556:QTZ65556 QKC65556:QKD65556 QAG65556:QAH65556 PQK65556:PQL65556 PGO65556:PGP65556 OWS65556:OWT65556 OMW65556:OMX65556 ODA65556:ODB65556 NTE65556:NTF65556 NJI65556:NJJ65556 MZM65556:MZN65556 MPQ65556:MPR65556 MFU65556:MFV65556 LVY65556:LVZ65556 LMC65556:LMD65556 LCG65556:LCH65556 KSK65556:KSL65556 KIO65556:KIP65556 JYS65556:JYT65556 JOW65556:JOX65556 JFA65556:JFB65556 IVE65556:IVF65556 ILI65556:ILJ65556 IBM65556:IBN65556 HRQ65556:HRR65556 HHU65556:HHV65556 GXY65556:GXZ65556 GOC65556:GOD65556 GEG65556:GEH65556 FUK65556:FUL65556 FKO65556:FKP65556 FAS65556:FAT65556 EQW65556:EQX65556 EHA65556:EHB65556 DXE65556:DXF65556 DNI65556:DNJ65556 DDM65556:DDN65556 CTQ65556:CTR65556 CJU65556:CJV65556 BZY65556:BZZ65556 BQC65556:BQD65556 BGG65556:BGH65556 AWK65556:AWL65556 AMO65556:AMP65556 ACS65556:ACT65556 SW65556:SX65556 JA65556:JB65556">
      <formula1>$B$44:$B$47</formula1>
    </dataValidation>
  </dataValidations>
  <printOptions horizontalCentered="1"/>
  <pageMargins left="0.75" right="0.75" top="1" bottom="1" header="0.5" footer="0.5"/>
  <pageSetup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Calculator</vt:lpstr>
      <vt:lpstr>Calculator!Print_Area</vt:lpstr>
    </vt:vector>
  </TitlesOfParts>
  <Company>Palatine Public Library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Jeannie Dilger</dc:creator>
  <cp:lastModifiedBy>Palatine Public Library</cp:lastModifiedBy>
  <dcterms:created xsi:type="dcterms:W3CDTF">2018-11-26T20:14:44Z</dcterms:created>
  <dcterms:modified xsi:type="dcterms:W3CDTF">2018-12-11T22:14:32Z</dcterms:modified>
</cp:coreProperties>
</file>